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80"/>
  </bookViews>
  <sheets>
    <sheet name="Transactions" sheetId="1" r:id="rId1"/>
    <sheet name="Sheet7" sheetId="2" r:id="rId2"/>
    <sheet name="Summary" sheetId="3" state="hidden" r:id="rId3"/>
  </sheets>
  <definedNames>
    <definedName name="StartingBalance">Summary!$L$8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<sst xmlns="http://schemas.openxmlformats.org/spreadsheetml/2006/main" count="164" uniqueCount="106">
  <si>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</si>
  <si>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</si>
  <si>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</si>
  <si>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</si>
  <si>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</si>
  <si>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</si>
  <si>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</si>
  <si>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wed 1 october</t>
  </si>
  <si>
    <t>ordered materials</t>
  </si>
  <si>
    <t>thu 2 october</t>
  </si>
  <si>
    <t>deposit</t>
  </si>
  <si>
    <t>fri 3 october</t>
  </si>
  <si>
    <t>withdraw</t>
  </si>
  <si>
    <t>sat 4 october</t>
  </si>
  <si>
    <t>mon 6 october</t>
  </si>
  <si>
    <t>tue 7 october</t>
  </si>
  <si>
    <t xml:space="preserve">wed 8 oct </t>
  </si>
  <si>
    <t>thu 9 oct</t>
  </si>
  <si>
    <t>fri 10 oct</t>
  </si>
  <si>
    <t>ordered simcards</t>
  </si>
  <si>
    <t>sat 11 oct</t>
  </si>
  <si>
    <t>mon 13 oct</t>
  </si>
  <si>
    <t>tue 14 oct</t>
  </si>
  <si>
    <t>wed 15 oct</t>
  </si>
  <si>
    <t>thu 16 oct</t>
  </si>
  <si>
    <t>fri 17 oct</t>
  </si>
  <si>
    <t>sat 18 oct</t>
  </si>
  <si>
    <t>mon 20 oct</t>
  </si>
  <si>
    <t>tue 21 oct</t>
  </si>
  <si>
    <t>wed 22 oct</t>
  </si>
  <si>
    <t>thu 23 oct</t>
  </si>
  <si>
    <t>fri 24 oct</t>
  </si>
  <si>
    <t>sat 25 oct</t>
  </si>
  <si>
    <t>mon 27 oct</t>
  </si>
  <si>
    <t>tue 28 oct</t>
  </si>
  <si>
    <t>wed 29 oct</t>
  </si>
  <si>
    <t>thu 30 oct</t>
  </si>
  <si>
    <t>fri 31 oct</t>
  </si>
  <si>
    <t>sat 1 nov</t>
  </si>
  <si>
    <t>commission</t>
  </si>
  <si>
    <t>mon 3 nov</t>
  </si>
  <si>
    <t>paid a wage</t>
  </si>
  <si>
    <t>tue 4 nov</t>
  </si>
  <si>
    <t xml:space="preserve">wed 5 nov </t>
  </si>
  <si>
    <t xml:space="preserve">thu 6 nov </t>
  </si>
  <si>
    <t>fri 7 nov</t>
  </si>
  <si>
    <t>sat 8 nov</t>
  </si>
  <si>
    <t xml:space="preserve">mon 10 nov </t>
  </si>
  <si>
    <t xml:space="preserve">tue 11 nov </t>
  </si>
  <si>
    <t>wed 12 nov</t>
  </si>
  <si>
    <t>thu 13 nov</t>
  </si>
  <si>
    <t>fri 14 nov</t>
  </si>
  <si>
    <t xml:space="preserve"> sat 15 nov</t>
  </si>
  <si>
    <t>mon 17 nov</t>
  </si>
  <si>
    <t>tue 18 nov</t>
  </si>
  <si>
    <t>wed 19 nov</t>
  </si>
  <si>
    <t>thu 20 nov</t>
  </si>
  <si>
    <t>fri 21 nov</t>
  </si>
  <si>
    <t xml:space="preserve"> sat 22 nov </t>
  </si>
  <si>
    <t xml:space="preserve"> mon 24 nov</t>
  </si>
  <si>
    <t>tue 25 nov</t>
  </si>
  <si>
    <t>wed 26 nov</t>
  </si>
  <si>
    <t>thu 27 nov</t>
  </si>
  <si>
    <t>fri 28 nov</t>
  </si>
  <si>
    <t xml:space="preserve"> sat 29 nov</t>
  </si>
  <si>
    <t>Total balance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</si>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</sst>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mm&quot; &quot;yyyy"/>
    <numFmt numFmtId="179" formatCode="&quot;$&quot;#,##0"/>
    <numFmt numFmtId="180" formatCode="\+&quot;$&quot;#,###;\-&quot;$&quot;#,###;&quot;$&quot;0"/>
    <numFmt numFmtId="181" formatCode="\+#,###%;\-#,###%;0%"/>
    <numFmt numFmtId="182" formatCode="&quot;$&quot;#,##0.00;\-&quot;$&quot;#,##0.00"/>
    <numFmt numFmtId="183" formatCode="&quot;$&quot;#,##0.0;\-&quot;$&quot;#,##0.0"/>
    <numFmt numFmtId="184" formatCode="d&quot;-&quot;mmm&quot;-&quot;yyyy"/>
    <numFmt numFmtId="185" formatCode="d\-mmm\-yyyy"/>
  </numFmts>
  <fonts count="61">
    <font>
      <sz val="10"/>
      <color rgb="FF000000"/>
      <name val="Arial"/>
      <charset val="134"/>
    </font>
    <font>
      <sz val="10"/>
      <name val="Lato"/>
      <charset val="134"/>
    </font>
    <font>
      <sz val="9"/>
      <color rgb="FFFFFFFF"/>
      <name val="Lato"/>
      <charset val="134"/>
    </font>
    <font>
      <b/>
      <sz val="9"/>
      <color rgb="FFFFFFFF"/>
      <name val="Lato"/>
      <charset val="134"/>
    </font>
    <font>
      <sz val="9"/>
      <color rgb="FFCCCCCC"/>
      <name val="Lato"/>
      <charset val="134"/>
    </font>
    <font>
      <sz val="10"/>
      <color rgb="FFCCCCCC"/>
      <name val="Lato"/>
      <charset val="134"/>
    </font>
    <font>
      <sz val="10"/>
      <color rgb="FF334960"/>
      <name val="Lato"/>
      <charset val="134"/>
    </font>
    <font>
      <sz val="10"/>
      <color rgb="FFF46524"/>
      <name val="Lato"/>
      <charset val="134"/>
    </font>
    <font>
      <b/>
      <sz val="18"/>
      <color rgb="FFF46524"/>
      <name val="Raleway"/>
      <charset val="134"/>
    </font>
    <font>
      <b/>
      <sz val="21"/>
      <color rgb="FFF46524"/>
      <name val="Raleway"/>
      <charset val="134"/>
    </font>
    <font>
      <b/>
      <sz val="25"/>
      <color rgb="FF334960"/>
      <name val="Lato"/>
      <charset val="134"/>
    </font>
    <font>
      <b/>
      <sz val="10"/>
      <name val="Lato"/>
      <charset val="134"/>
    </font>
    <font>
      <sz val="10"/>
      <name val="Arial"/>
      <charset val="134"/>
    </font>
    <font>
      <b/>
      <sz val="14"/>
      <color rgb="FF334960"/>
      <name val="Lato"/>
      <charset val="134"/>
    </font>
    <font>
      <b/>
      <sz val="14"/>
      <color rgb="FFF46524"/>
      <name val="Lato"/>
      <charset val="134"/>
    </font>
    <font>
      <i/>
      <sz val="10"/>
      <color rgb="FF576475"/>
      <name val="Lato"/>
      <charset val="134"/>
    </font>
    <font>
      <i/>
      <sz val="10"/>
      <color rgb="FFF46524"/>
      <name val="Lato"/>
      <charset val="134"/>
    </font>
    <font>
      <sz val="14"/>
      <name val="Lato"/>
      <charset val="134"/>
    </font>
    <font>
      <sz val="10"/>
      <color rgb="FF576475"/>
      <name val="Lato"/>
      <charset val="134"/>
    </font>
    <font>
      <b/>
      <sz val="10"/>
      <color rgb="FF576475"/>
      <name val="Lato"/>
      <charset val="134"/>
    </font>
    <font>
      <b/>
      <sz val="10"/>
      <color rgb="FF334960"/>
      <name val="Lato"/>
      <charset val="134"/>
    </font>
    <font>
      <b/>
      <sz val="10"/>
      <color rgb="FF666666"/>
      <name val="Lato"/>
      <charset val="134"/>
    </font>
    <font>
      <sz val="10"/>
      <color rgb="FF666666"/>
      <name val="Lato"/>
      <charset val="134"/>
    </font>
    <font>
      <b/>
      <sz val="10"/>
      <color rgb="FFF46524"/>
      <name val="Lato"/>
      <charset val="134"/>
    </font>
    <font>
      <b/>
      <sz val="17"/>
      <color rgb="FFF46524"/>
      <name val="Raleway"/>
      <charset val="134"/>
    </font>
    <font>
      <b/>
      <sz val="11"/>
      <color rgb="FF334960"/>
      <name val="Lato"/>
      <charset val="134"/>
    </font>
    <font>
      <b/>
      <sz val="17"/>
      <color rgb="FF334960"/>
      <name val="Lato"/>
      <charset val="134"/>
    </font>
    <font>
      <b/>
      <sz val="18"/>
      <color rgb="FF334960"/>
      <name val="Lato"/>
      <charset val="134"/>
    </font>
    <font>
      <i/>
      <sz val="9"/>
      <color rgb="FF687887"/>
      <name val="Lato"/>
      <charset val="134"/>
    </font>
    <font>
      <b/>
      <sz val="10"/>
      <color rgb="FF434343"/>
      <name val="Lato"/>
      <charset val="134"/>
    </font>
    <font>
      <sz val="10"/>
      <color rgb="FF434343"/>
      <name val="Lato"/>
      <charset val="134"/>
    </font>
    <font>
      <sz val="10"/>
      <color rgb="FF687887"/>
      <name val="Lato"/>
      <charset val="134"/>
    </font>
    <font>
      <i/>
      <sz val="10"/>
      <color rgb="FF334960"/>
      <name val="Lato"/>
      <charset val="134"/>
    </font>
    <font>
      <i/>
      <sz val="10"/>
      <color rgb="FFCCCCCC"/>
      <name val="Lato"/>
      <charset val="134"/>
    </font>
    <font>
      <sz val="24"/>
      <color rgb="FF334960"/>
      <name val="Lato"/>
      <charset val="134"/>
    </font>
    <font>
      <b/>
      <sz val="24"/>
      <color rgb="FF334960"/>
      <name val="Lato"/>
      <charset val="134"/>
    </font>
    <font>
      <b/>
      <sz val="18"/>
      <color rgb="FFF46524"/>
      <name val="Lato"/>
      <charset val="134"/>
    </font>
    <font>
      <sz val="18"/>
      <color rgb="FF334960"/>
      <name val="Lato"/>
      <charset val="134"/>
    </font>
    <font>
      <b/>
      <sz val="11"/>
      <name val="Arial"/>
      <charset val="134"/>
    </font>
    <font>
      <sz val="11"/>
      <color rgb="FFF46524"/>
      <name val="Lato"/>
      <charset val="134"/>
    </font>
    <font>
      <b/>
      <sz val="11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334960"/>
        <bgColor rgb="FF334960"/>
      </patternFill>
    </fill>
    <fill>
      <patternFill patternType="solid">
        <fgColor rgb="FFFFFFFF"/>
        <bgColor rgb="FFFFFFFF"/>
      </patternFill>
    </fill>
    <fill>
      <patternFill patternType="solid">
        <fgColor rgb="FFEBEDEF"/>
        <bgColor rgb="FFEBEDEF"/>
      </patternFill>
    </fill>
    <fill>
      <patternFill patternType="solid">
        <fgColor rgb="FFFFF2ED"/>
        <bgColor rgb="FFFFF2ED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2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29" applyNumberFormat="0" applyAlignment="0" applyProtection="0">
      <alignment vertical="center"/>
    </xf>
    <xf numFmtId="0" fontId="51" fillId="10" borderId="30" applyNumberFormat="0" applyAlignment="0" applyProtection="0">
      <alignment vertical="center"/>
    </xf>
    <xf numFmtId="0" fontId="52" fillId="10" borderId="29" applyNumberFormat="0" applyAlignment="0" applyProtection="0">
      <alignment vertical="center"/>
    </xf>
    <xf numFmtId="0" fontId="53" fillId="11" borderId="31" applyNumberFormat="0" applyAlignment="0" applyProtection="0">
      <alignment vertical="center"/>
    </xf>
    <xf numFmtId="0" fontId="54" fillId="0" borderId="32" applyNumberFormat="0" applyFill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</cellStyleXfs>
  <cellXfs count="145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178" fontId="10" fillId="3" borderId="0" xfId="0" applyNumberFormat="1" applyFont="1" applyFill="1" applyAlignment="1">
      <alignment horizontal="left" vertical="top"/>
    </xf>
    <xf numFmtId="0" fontId="1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4" borderId="1" xfId="0" applyFont="1" applyFill="1" applyBorder="1"/>
    <xf numFmtId="179" fontId="1" fillId="0" borderId="2" xfId="0" applyNumberFormat="1" applyFont="1" applyBorder="1" applyAlignment="1"/>
    <xf numFmtId="0" fontId="1" fillId="4" borderId="3" xfId="0" applyFont="1" applyFill="1" applyBorder="1"/>
    <xf numFmtId="179" fontId="1" fillId="0" borderId="0" xfId="0" applyNumberFormat="1" applyFont="1" applyAlignment="1"/>
    <xf numFmtId="0" fontId="12" fillId="0" borderId="2" xfId="0" applyFont="1" applyBorder="1"/>
    <xf numFmtId="0" fontId="11" fillId="0" borderId="0" xfId="0" applyFont="1"/>
    <xf numFmtId="0" fontId="13" fillId="0" borderId="2" xfId="0" applyFont="1" applyBorder="1" applyAlignment="1">
      <alignment horizontal="right"/>
    </xf>
    <xf numFmtId="179" fontId="14" fillId="0" borderId="0" xfId="0" applyNumberFormat="1" applyFont="1" applyAlignment="1">
      <alignment horizontal="left"/>
    </xf>
    <xf numFmtId="179" fontId="11" fillId="0" borderId="0" xfId="0" applyNumberFormat="1" applyFont="1" applyAlignment="1"/>
    <xf numFmtId="179" fontId="15" fillId="0" borderId="2" xfId="0" applyNumberFormat="1" applyFont="1" applyBorder="1" applyAlignment="1">
      <alignment horizontal="center" vertical="top"/>
    </xf>
    <xf numFmtId="179" fontId="16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4" borderId="4" xfId="0" applyFont="1" applyFill="1" applyBorder="1"/>
    <xf numFmtId="0" fontId="17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79" fontId="18" fillId="0" borderId="0" xfId="0" applyNumberFormat="1" applyFont="1" applyAlignment="1">
      <alignment horizontal="right" vertical="center"/>
    </xf>
    <xf numFmtId="0" fontId="18" fillId="3" borderId="0" xfId="0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1" fillId="0" borderId="0" xfId="0" applyFont="1" applyAlignment="1">
      <alignment horizontal="left"/>
    </xf>
    <xf numFmtId="179" fontId="22" fillId="0" borderId="0" xfId="0" applyNumberFormat="1" applyFont="1" applyAlignment="1">
      <alignment horizontal="right"/>
    </xf>
    <xf numFmtId="0" fontId="1" fillId="3" borderId="0" xfId="0" applyFont="1" applyFill="1" applyAlignment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23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6" fillId="0" borderId="5" xfId="0" applyFont="1" applyBorder="1" applyAlignment="1"/>
    <xf numFmtId="0" fontId="25" fillId="0" borderId="6" xfId="0" applyFont="1" applyBorder="1" applyAlignment="1">
      <alignment horizontal="right"/>
    </xf>
    <xf numFmtId="0" fontId="26" fillId="0" borderId="6" xfId="0" applyFont="1" applyBorder="1" applyAlignment="1">
      <alignment horizontal="left"/>
    </xf>
    <xf numFmtId="0" fontId="6" fillId="0" borderId="5" xfId="0" applyFont="1" applyBorder="1" applyAlignment="1">
      <alignment horizontal="right"/>
    </xf>
    <xf numFmtId="0" fontId="27" fillId="0" borderId="6" xfId="0" applyFont="1" applyBorder="1" applyAlignment="1">
      <alignment horizontal="left"/>
    </xf>
    <xf numFmtId="0" fontId="28" fillId="0" borderId="0" xfId="0" applyFont="1" applyAlignment="1">
      <alignment vertical="top"/>
    </xf>
    <xf numFmtId="0" fontId="28" fillId="0" borderId="7" xfId="0" applyFont="1" applyBorder="1" applyAlignment="1">
      <alignment vertical="top"/>
    </xf>
    <xf numFmtId="179" fontId="28" fillId="0" borderId="7" xfId="0" applyNumberFormat="1" applyFont="1" applyBorder="1" applyAlignment="1">
      <alignment horizontal="right" vertical="top"/>
    </xf>
    <xf numFmtId="180" fontId="28" fillId="0" borderId="7" xfId="0" applyNumberFormat="1" applyFont="1" applyBorder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28" fillId="0" borderId="7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179" fontId="29" fillId="0" borderId="8" xfId="0" applyNumberFormat="1" applyFont="1" applyBorder="1" applyAlignment="1">
      <alignment vertical="center"/>
    </xf>
    <xf numFmtId="0" fontId="12" fillId="0" borderId="9" xfId="0" applyFont="1" applyBorder="1"/>
    <xf numFmtId="179" fontId="30" fillId="0" borderId="10" xfId="0" applyNumberFormat="1" applyFont="1" applyBorder="1" applyAlignment="1">
      <alignment horizontal="right" vertical="center"/>
    </xf>
    <xf numFmtId="179" fontId="30" fillId="0" borderId="0" xfId="0" applyNumberFormat="1" applyFont="1" applyAlignment="1">
      <alignment horizontal="right" vertical="center"/>
    </xf>
    <xf numFmtId="180" fontId="3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79" fontId="29" fillId="0" borderId="11" xfId="0" applyNumberFormat="1" applyFont="1" applyBorder="1" applyAlignment="1">
      <alignment vertical="center"/>
    </xf>
    <xf numFmtId="179" fontId="29" fillId="0" borderId="12" xfId="0" applyNumberFormat="1" applyFont="1" applyBorder="1" applyAlignment="1">
      <alignment vertical="center"/>
    </xf>
    <xf numFmtId="0" fontId="12" fillId="0" borderId="13" xfId="0" applyFont="1" applyBorder="1"/>
    <xf numFmtId="179" fontId="30" fillId="0" borderId="14" xfId="0" applyNumberFormat="1" applyFont="1" applyBorder="1" applyAlignment="1">
      <alignment horizontal="right" vertical="center"/>
    </xf>
    <xf numFmtId="180" fontId="3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58" fontId="1" fillId="0" borderId="0" xfId="0" applyNumberFormat="1" applyFont="1" applyAlignment="1">
      <alignment horizontal="right" vertical="center"/>
    </xf>
    <xf numFmtId="0" fontId="29" fillId="0" borderId="12" xfId="0" applyFont="1" applyBorder="1" applyAlignment="1"/>
    <xf numFmtId="179" fontId="30" fillId="0" borderId="14" xfId="0" applyNumberFormat="1" applyFont="1" applyBorder="1" applyAlignment="1">
      <alignment horizontal="right"/>
    </xf>
    <xf numFmtId="179" fontId="29" fillId="0" borderId="14" xfId="0" applyNumberFormat="1" applyFont="1" applyBorder="1" applyAlignment="1">
      <alignment vertical="center"/>
    </xf>
    <xf numFmtId="0" fontId="29" fillId="0" borderId="14" xfId="0" applyFont="1" applyBorder="1" applyAlignment="1"/>
    <xf numFmtId="0" fontId="3" fillId="2" borderId="0" xfId="0" applyFont="1" applyFill="1" applyAlignment="1">
      <alignment horizontal="left" vertical="center" wrapText="1"/>
    </xf>
    <xf numFmtId="0" fontId="32" fillId="5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top" wrapText="1"/>
    </xf>
    <xf numFmtId="0" fontId="33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0" fillId="0" borderId="0" xfId="0" applyFont="1" applyAlignment="1">
      <alignment horizontal="right" vertical="center"/>
    </xf>
    <xf numFmtId="179" fontId="20" fillId="5" borderId="0" xfId="0" applyNumberFormat="1" applyFont="1" applyFill="1" applyAlignment="1">
      <alignment vertical="center"/>
    </xf>
    <xf numFmtId="0" fontId="32" fillId="0" borderId="0" xfId="0" applyFont="1" applyAlignment="1">
      <alignment vertical="top"/>
    </xf>
    <xf numFmtId="0" fontId="1" fillId="4" borderId="15" xfId="0" applyFont="1" applyFill="1" applyBorder="1"/>
    <xf numFmtId="0" fontId="1" fillId="4" borderId="16" xfId="0" applyFont="1" applyFill="1" applyBorder="1" applyAlignment="1"/>
    <xf numFmtId="0" fontId="1" fillId="4" borderId="0" xfId="0" applyFont="1" applyFill="1"/>
    <xf numFmtId="0" fontId="1" fillId="4" borderId="17" xfId="0" applyFont="1" applyFill="1" applyBorder="1"/>
    <xf numFmtId="181" fontId="34" fillId="4" borderId="0" xfId="0" applyNumberFormat="1" applyFont="1" applyFill="1" applyAlignment="1">
      <alignment horizontal="center"/>
    </xf>
    <xf numFmtId="0" fontId="35" fillId="0" borderId="0" xfId="0" applyFont="1" applyAlignment="1">
      <alignment horizontal="left"/>
    </xf>
    <xf numFmtId="0" fontId="15" fillId="4" borderId="18" xfId="0" applyFont="1" applyFill="1" applyBorder="1" applyAlignment="1">
      <alignment horizontal="center" vertical="top"/>
    </xf>
    <xf numFmtId="0" fontId="12" fillId="0" borderId="18" xfId="0" applyFont="1" applyBorder="1"/>
    <xf numFmtId="9" fontId="35" fillId="0" borderId="0" xfId="0" applyNumberFormat="1" applyFont="1" applyAlignment="1">
      <alignment horizontal="left"/>
    </xf>
    <xf numFmtId="179" fontId="34" fillId="4" borderId="0" xfId="0" applyNumberFormat="1" applyFont="1" applyFill="1" applyAlignment="1">
      <alignment horizontal="center"/>
    </xf>
    <xf numFmtId="0" fontId="1" fillId="4" borderId="17" xfId="0" applyFont="1" applyFill="1" applyBorder="1" applyAlignment="1"/>
    <xf numFmtId="9" fontId="15" fillId="4" borderId="0" xfId="0" applyNumberFormat="1" applyFont="1" applyFill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" fillId="4" borderId="19" xfId="0" applyFont="1" applyFill="1" applyBorder="1"/>
    <xf numFmtId="0" fontId="1" fillId="4" borderId="19" xfId="0" applyFont="1" applyFill="1" applyBorder="1" applyAlignment="1">
      <alignment vertical="top"/>
    </xf>
    <xf numFmtId="0" fontId="1" fillId="4" borderId="20" xfId="0" applyFont="1" applyFill="1" applyBorder="1"/>
    <xf numFmtId="0" fontId="17" fillId="0" borderId="0" xfId="0" applyFont="1" applyAlignment="1">
      <alignment horizontal="right" vertical="center"/>
    </xf>
    <xf numFmtId="0" fontId="36" fillId="0" borderId="0" xfId="0" applyFont="1" applyAlignment="1">
      <alignment horizontal="left" vertical="top"/>
    </xf>
    <xf numFmtId="0" fontId="37" fillId="0" borderId="6" xfId="0" applyFont="1" applyBorder="1" applyAlignment="1">
      <alignment horizontal="left"/>
    </xf>
    <xf numFmtId="0" fontId="28" fillId="0" borderId="7" xfId="0" applyFont="1" applyBorder="1" applyAlignment="1">
      <alignment horizontal="right" vertical="top"/>
    </xf>
    <xf numFmtId="0" fontId="12" fillId="0" borderId="21" xfId="0" applyFont="1" applyBorder="1"/>
    <xf numFmtId="179" fontId="30" fillId="0" borderId="22" xfId="0" applyNumberFormat="1" applyFont="1" applyBorder="1" applyAlignment="1">
      <alignment horizontal="right" vertical="center"/>
    </xf>
    <xf numFmtId="179" fontId="30" fillId="0" borderId="14" xfId="0" applyNumberFormat="1" applyFont="1" applyBorder="1" applyAlignment="1">
      <alignment vertical="center"/>
    </xf>
    <xf numFmtId="179" fontId="30" fillId="0" borderId="14" xfId="0" applyNumberFormat="1" applyFont="1" applyBorder="1" applyAlignment="1"/>
    <xf numFmtId="0" fontId="12" fillId="0" borderId="0" xfId="0" applyFont="1" applyAlignment="1"/>
    <xf numFmtId="182" fontId="0" fillId="0" borderId="0" xfId="0" applyNumberFormat="1" applyFont="1" applyAlignment="1"/>
    <xf numFmtId="183" fontId="0" fillId="0" borderId="0" xfId="0" applyNumberFormat="1" applyFont="1" applyAlignment="1"/>
    <xf numFmtId="0" fontId="12" fillId="6" borderId="0" xfId="0" applyFont="1" applyFill="1"/>
    <xf numFmtId="0" fontId="38" fillId="3" borderId="0" xfId="0" applyFont="1" applyFill="1" applyAlignment="1">
      <alignment horizontal="right"/>
    </xf>
    <xf numFmtId="182" fontId="38" fillId="6" borderId="0" xfId="0" applyNumberFormat="1" applyFont="1" applyFill="1" applyAlignment="1">
      <alignment horizontal="right"/>
    </xf>
    <xf numFmtId="183" fontId="38" fillId="3" borderId="0" xfId="0" applyNumberFormat="1" applyFont="1" applyFill="1" applyAlignment="1">
      <alignment horizontal="right"/>
    </xf>
    <xf numFmtId="0" fontId="39" fillId="6" borderId="0" xfId="0" applyFont="1" applyFill="1" applyAlignment="1"/>
    <xf numFmtId="0" fontId="39" fillId="3" borderId="0" xfId="0" applyFont="1" applyFill="1" applyAlignment="1"/>
    <xf numFmtId="184" fontId="40" fillId="6" borderId="0" xfId="0" applyNumberFormat="1" applyFont="1" applyFill="1" applyAlignment="1">
      <alignment horizontal="left" vertical="center"/>
    </xf>
    <xf numFmtId="0" fontId="40" fillId="3" borderId="0" xfId="0" applyFont="1" applyFill="1" applyAlignment="1">
      <alignment horizontal="left" vertical="center"/>
    </xf>
    <xf numFmtId="182" fontId="40" fillId="6" borderId="0" xfId="0" applyNumberFormat="1" applyFont="1" applyFill="1" applyAlignment="1">
      <alignment horizontal="left"/>
    </xf>
    <xf numFmtId="183" fontId="40" fillId="3" borderId="0" xfId="0" applyNumberFormat="1" applyFont="1" applyFill="1" applyAlignment="1">
      <alignment horizontal="left"/>
    </xf>
    <xf numFmtId="0" fontId="11" fillId="6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184" fontId="31" fillId="7" borderId="23" xfId="0" applyNumberFormat="1" applyFont="1" applyFill="1" applyBorder="1" applyAlignment="1">
      <alignment horizontal="left" vertical="center"/>
    </xf>
    <xf numFmtId="0" fontId="18" fillId="7" borderId="23" xfId="0" applyFont="1" applyFill="1" applyBorder="1" applyAlignment="1">
      <alignment horizontal="left" vertical="center"/>
    </xf>
    <xf numFmtId="182" fontId="19" fillId="7" borderId="23" xfId="0" applyNumberFormat="1" applyFont="1" applyFill="1" applyBorder="1" applyAlignment="1">
      <alignment horizontal="left" vertical="center"/>
    </xf>
    <xf numFmtId="183" fontId="19" fillId="7" borderId="23" xfId="0" applyNumberFormat="1" applyFont="1" applyFill="1" applyBorder="1" applyAlignment="1">
      <alignment horizontal="left" vertical="center"/>
    </xf>
    <xf numFmtId="6" fontId="1" fillId="7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184" fontId="31" fillId="6" borderId="24" xfId="0" applyNumberFormat="1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182" fontId="19" fillId="6" borderId="24" xfId="0" applyNumberFormat="1" applyFont="1" applyFill="1" applyBorder="1" applyAlignment="1">
      <alignment horizontal="left" vertical="center"/>
    </xf>
    <xf numFmtId="183" fontId="19" fillId="3" borderId="24" xfId="0" applyNumberFormat="1" applyFont="1" applyFill="1" applyBorder="1" applyAlignment="1">
      <alignment horizontal="left" vertical="center"/>
    </xf>
    <xf numFmtId="8" fontId="1" fillId="6" borderId="0" xfId="0" applyNumberFormat="1" applyFont="1" applyFill="1" applyAlignment="1">
      <alignment vertical="center"/>
    </xf>
    <xf numFmtId="185" fontId="31" fillId="6" borderId="24" xfId="0" applyNumberFormat="1" applyFont="1" applyFill="1" applyBorder="1" applyAlignment="1">
      <alignment horizontal="left" vertical="center"/>
    </xf>
    <xf numFmtId="6" fontId="1" fillId="6" borderId="0" xfId="0" applyNumberFormat="1" applyFont="1" applyFill="1" applyAlignment="1">
      <alignment vertical="center"/>
    </xf>
    <xf numFmtId="184" fontId="31" fillId="6" borderId="25" xfId="0" applyNumberFormat="1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182" fontId="19" fillId="6" borderId="25" xfId="0" applyNumberFormat="1" applyFont="1" applyFill="1" applyBorder="1" applyAlignment="1">
      <alignment horizontal="left" vertical="center"/>
    </xf>
    <xf numFmtId="183" fontId="19" fillId="3" borderId="25" xfId="0" applyNumberFormat="1" applyFont="1" applyFill="1" applyBorder="1" applyAlignment="1">
      <alignment horizontal="left" vertical="center"/>
    </xf>
    <xf numFmtId="6" fontId="0" fillId="0" borderId="0" xfId="0" applyNumberFormat="1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0">
    <dxf>
      <fill>
        <patternFill patternType="solid">
          <fgColor rgb="FFFCECE6"/>
          <bgColor rgb="FFFCECE6"/>
        </patternFill>
      </fill>
    </dxf>
    <dxf>
      <font>
        <color rgb="FFC53929"/>
      </font>
      <fill>
        <patternFill patternType="none"/>
      </fill>
    </dxf>
    <dxf>
      <font>
        <color rgb="FF687887"/>
      </font>
      <fill>
        <patternFill patternType="none"/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57"/>
  <sheetViews>
    <sheetView showGridLines="0" tabSelected="1" workbookViewId="0">
      <pane xSplit="1" ySplit="2" topLeftCell="B3" activePane="bottomRight" state="frozen"/>
      <selection/>
      <selection pane="topRight"/>
      <selection pane="bottomLeft"/>
      <selection pane="bottomRight" activeCell="D56" sqref="D56"/>
    </sheetView>
  </sheetViews>
  <sheetFormatPr defaultColWidth="12.6285714285714" defaultRowHeight="15.75" customHeight="1" outlineLevelCol="5"/>
  <cols>
    <col min="1" max="2" width="15.5047619047619" customWidth="1"/>
    <col min="3" max="3" width="14.247619047619" style="113" customWidth="1"/>
    <col min="4" max="4" width="13.6285714285714" style="114" customWidth="1"/>
    <col min="5" max="6" width="11.6285714285714" customWidth="1"/>
  </cols>
  <sheetData>
    <row r="1" ht="27.75" hidden="1" customHeight="1" spans="1:6">
      <c r="A1" s="115"/>
      <c r="B1" s="116"/>
      <c r="C1" s="117">
        <f t="shared" ref="C1:D1" si="0">SUM(C3:C997)</f>
        <v>520</v>
      </c>
      <c r="D1" s="118">
        <f t="shared" si="0"/>
        <v>629</v>
      </c>
      <c r="E1" s="119"/>
      <c r="F1" s="120"/>
    </row>
    <row r="2" ht="24" customHeight="1" spans="1:6">
      <c r="A2" s="121" t="s">
        <v>0</v>
      </c>
      <c r="B2" s="122" t="s">
        <v>1</v>
      </c>
      <c r="C2" s="123" t="s">
        <v>2</v>
      </c>
      <c r="D2" s="124" t="s">
        <v>3</v>
      </c>
      <c r="E2" s="125" t="s">
        <v>4</v>
      </c>
      <c r="F2" s="126" t="s">
        <v>5</v>
      </c>
    </row>
    <row r="3" ht="19.5" customHeight="1" spans="1:6">
      <c r="A3" s="127"/>
      <c r="B3" s="128" t="s">
        <v>6</v>
      </c>
      <c r="C3" s="129"/>
      <c r="D3" s="130"/>
      <c r="E3" s="131">
        <v>300</v>
      </c>
      <c r="F3" s="132"/>
    </row>
    <row r="4" ht="19.5" customHeight="1" spans="1:6">
      <c r="A4" s="133" t="s">
        <v>7</v>
      </c>
      <c r="B4" s="134" t="s">
        <v>8</v>
      </c>
      <c r="C4" s="135">
        <v>300</v>
      </c>
      <c r="D4" s="136"/>
      <c r="E4" s="137">
        <v>300</v>
      </c>
      <c r="F4" s="132"/>
    </row>
    <row r="5" ht="19.5" customHeight="1" spans="1:6">
      <c r="A5" s="138" t="s">
        <v>9</v>
      </c>
      <c r="B5" s="134" t="s">
        <v>10</v>
      </c>
      <c r="C5" s="135"/>
      <c r="D5" s="136">
        <v>50</v>
      </c>
      <c r="E5" s="139">
        <v>50</v>
      </c>
      <c r="F5" s="132"/>
    </row>
    <row r="6" ht="19.5" customHeight="1" spans="1:6">
      <c r="A6" s="133" t="s">
        <v>11</v>
      </c>
      <c r="B6" s="134" t="s">
        <v>12</v>
      </c>
      <c r="C6" s="135"/>
      <c r="D6" s="136">
        <v>20</v>
      </c>
      <c r="E6" s="139">
        <v>70</v>
      </c>
      <c r="F6" s="132"/>
    </row>
    <row r="7" ht="19.5" customHeight="1" spans="1:6">
      <c r="A7" s="133" t="s">
        <v>13</v>
      </c>
      <c r="B7" s="134" t="s">
        <v>10</v>
      </c>
      <c r="C7" s="135"/>
      <c r="D7" s="136">
        <v>6</v>
      </c>
      <c r="E7" s="139">
        <v>76</v>
      </c>
      <c r="F7" s="132"/>
    </row>
    <row r="8" ht="19.5" customHeight="1" spans="1:6">
      <c r="A8" s="133" t="s">
        <v>14</v>
      </c>
      <c r="B8" s="134" t="s">
        <v>10</v>
      </c>
      <c r="C8" s="135"/>
      <c r="D8" s="136">
        <v>10</v>
      </c>
      <c r="E8" s="139">
        <v>86</v>
      </c>
      <c r="F8" s="132"/>
    </row>
    <row r="9" ht="19.5" customHeight="1" spans="1:6">
      <c r="A9" s="133" t="s">
        <v>15</v>
      </c>
      <c r="B9" s="134" t="s">
        <v>12</v>
      </c>
      <c r="C9" s="135"/>
      <c r="D9" s="136">
        <v>6</v>
      </c>
      <c r="E9" s="139">
        <v>92</v>
      </c>
      <c r="F9" s="132"/>
    </row>
    <row r="10" ht="19.5" customHeight="1" spans="1:6">
      <c r="A10" s="133" t="s">
        <v>16</v>
      </c>
      <c r="B10" s="134" t="s">
        <v>12</v>
      </c>
      <c r="C10" s="135"/>
      <c r="D10" s="136">
        <v>4</v>
      </c>
      <c r="E10" s="139">
        <v>96</v>
      </c>
      <c r="F10" s="132"/>
    </row>
    <row r="11" ht="19.5" customHeight="1" spans="1:6">
      <c r="A11" s="133" t="s">
        <v>17</v>
      </c>
      <c r="B11" s="134" t="s">
        <v>12</v>
      </c>
      <c r="C11" s="135"/>
      <c r="D11" s="136">
        <v>30</v>
      </c>
      <c r="E11" s="139">
        <v>126</v>
      </c>
      <c r="F11" s="132"/>
    </row>
    <row r="12" ht="19.5" customHeight="1" spans="1:6">
      <c r="A12" s="133" t="s">
        <v>18</v>
      </c>
      <c r="B12" s="134" t="s">
        <v>19</v>
      </c>
      <c r="C12" s="135">
        <v>15</v>
      </c>
      <c r="D12" s="136"/>
      <c r="E12" s="139">
        <v>111</v>
      </c>
      <c r="F12" s="132"/>
    </row>
    <row r="13" ht="19.5" customHeight="1" spans="1:6">
      <c r="A13" s="133" t="s">
        <v>20</v>
      </c>
      <c r="B13" s="134" t="s">
        <v>10</v>
      </c>
      <c r="C13" s="135"/>
      <c r="D13" s="136">
        <v>8</v>
      </c>
      <c r="E13" s="139">
        <v>119</v>
      </c>
      <c r="F13" s="132"/>
    </row>
    <row r="14" ht="19.5" customHeight="1" spans="1:6">
      <c r="A14" s="133" t="s">
        <v>21</v>
      </c>
      <c r="B14" s="134" t="s">
        <v>10</v>
      </c>
      <c r="C14" s="135"/>
      <c r="D14" s="136">
        <v>10</v>
      </c>
      <c r="E14" s="139">
        <v>129</v>
      </c>
      <c r="F14" s="132"/>
    </row>
    <row r="15" ht="19.5" customHeight="1" spans="1:6">
      <c r="A15" s="133" t="s">
        <v>22</v>
      </c>
      <c r="B15" s="134" t="s">
        <v>12</v>
      </c>
      <c r="C15" s="135"/>
      <c r="D15" s="136">
        <v>15</v>
      </c>
      <c r="E15" s="139">
        <v>144</v>
      </c>
      <c r="F15" s="132"/>
    </row>
    <row r="16" ht="19.5" customHeight="1" spans="1:6">
      <c r="A16" s="133" t="s">
        <v>23</v>
      </c>
      <c r="B16" s="134" t="s">
        <v>10</v>
      </c>
      <c r="C16" s="135"/>
      <c r="D16" s="136">
        <v>8</v>
      </c>
      <c r="E16" s="139">
        <v>152</v>
      </c>
      <c r="F16" s="132"/>
    </row>
    <row r="17" ht="19.5" customHeight="1" spans="1:6">
      <c r="A17" s="133" t="s">
        <v>24</v>
      </c>
      <c r="B17" s="134" t="s">
        <v>12</v>
      </c>
      <c r="C17" s="135"/>
      <c r="D17" s="136">
        <v>4</v>
      </c>
      <c r="E17" s="139">
        <v>156</v>
      </c>
      <c r="F17" s="132"/>
    </row>
    <row r="18" ht="19.5" customHeight="1" spans="1:6">
      <c r="A18" s="133" t="s">
        <v>25</v>
      </c>
      <c r="B18" s="134" t="s">
        <v>10</v>
      </c>
      <c r="C18" s="135"/>
      <c r="D18" s="136">
        <v>5</v>
      </c>
      <c r="E18" s="139">
        <v>161</v>
      </c>
      <c r="F18" s="132"/>
    </row>
    <row r="19" ht="19.5" customHeight="1" spans="1:6">
      <c r="A19" s="133" t="s">
        <v>26</v>
      </c>
      <c r="B19" s="134" t="s">
        <v>10</v>
      </c>
      <c r="C19" s="135"/>
      <c r="D19" s="136">
        <v>8</v>
      </c>
      <c r="E19" s="139">
        <v>169</v>
      </c>
      <c r="F19" s="132"/>
    </row>
    <row r="20" ht="19.5" customHeight="1" spans="1:6">
      <c r="A20" s="133" t="s">
        <v>27</v>
      </c>
      <c r="B20" s="134" t="s">
        <v>12</v>
      </c>
      <c r="C20" s="135"/>
      <c r="D20" s="136">
        <v>6</v>
      </c>
      <c r="E20" s="139">
        <v>175</v>
      </c>
      <c r="F20" s="132"/>
    </row>
    <row r="21" ht="19.5" customHeight="1" spans="1:6">
      <c r="A21" s="133" t="s">
        <v>28</v>
      </c>
      <c r="B21" s="134" t="s">
        <v>12</v>
      </c>
      <c r="C21" s="135"/>
      <c r="D21" s="136">
        <v>5</v>
      </c>
      <c r="E21" s="139">
        <v>180</v>
      </c>
      <c r="F21" s="132"/>
    </row>
    <row r="22" ht="19.5" customHeight="1" spans="1:6">
      <c r="A22" s="133" t="s">
        <v>29</v>
      </c>
      <c r="B22" s="134" t="s">
        <v>10</v>
      </c>
      <c r="C22" s="135"/>
      <c r="D22" s="136">
        <v>4</v>
      </c>
      <c r="E22" s="139">
        <v>184</v>
      </c>
      <c r="F22" s="132"/>
    </row>
    <row r="23" ht="19.5" customHeight="1" spans="1:6">
      <c r="A23" s="133" t="s">
        <v>30</v>
      </c>
      <c r="B23" s="134" t="s">
        <v>10</v>
      </c>
      <c r="C23" s="135"/>
      <c r="D23" s="136">
        <v>10</v>
      </c>
      <c r="E23" s="139">
        <v>194</v>
      </c>
      <c r="F23" s="132"/>
    </row>
    <row r="24" ht="19.5" customHeight="1" spans="1:6">
      <c r="A24" s="133" t="s">
        <v>31</v>
      </c>
      <c r="B24" s="134" t="s">
        <v>12</v>
      </c>
      <c r="C24" s="135"/>
      <c r="D24" s="136">
        <v>8</v>
      </c>
      <c r="E24" s="139">
        <v>202</v>
      </c>
      <c r="F24" s="132"/>
    </row>
    <row r="25" ht="19.5" customHeight="1" spans="1:6">
      <c r="A25" s="133" t="s">
        <v>32</v>
      </c>
      <c r="B25" s="134" t="s">
        <v>12</v>
      </c>
      <c r="C25" s="135"/>
      <c r="D25" s="136">
        <v>8</v>
      </c>
      <c r="E25" s="139">
        <v>210</v>
      </c>
      <c r="F25" s="132"/>
    </row>
    <row r="26" ht="19.5" customHeight="1" spans="1:6">
      <c r="A26" s="133" t="s">
        <v>33</v>
      </c>
      <c r="B26" s="134" t="s">
        <v>19</v>
      </c>
      <c r="C26" s="135">
        <v>20</v>
      </c>
      <c r="D26" s="136"/>
      <c r="E26" s="139">
        <v>190</v>
      </c>
      <c r="F26" s="132"/>
    </row>
    <row r="27" ht="19.5" customHeight="1" spans="1:6">
      <c r="A27" s="133" t="s">
        <v>34</v>
      </c>
      <c r="B27" s="134" t="s">
        <v>12</v>
      </c>
      <c r="C27" s="135"/>
      <c r="D27" s="136">
        <v>12</v>
      </c>
      <c r="E27" s="139">
        <v>202</v>
      </c>
      <c r="F27" s="132"/>
    </row>
    <row r="28" ht="19.5" customHeight="1" spans="1:6">
      <c r="A28" s="133" t="s">
        <v>35</v>
      </c>
      <c r="B28" s="134" t="s">
        <v>10</v>
      </c>
      <c r="C28" s="135"/>
      <c r="D28" s="136">
        <v>20</v>
      </c>
      <c r="E28" s="139">
        <v>222</v>
      </c>
      <c r="F28" s="132"/>
    </row>
    <row r="29" ht="19.5" customHeight="1" spans="1:6">
      <c r="A29" s="133" t="s">
        <v>36</v>
      </c>
      <c r="B29" s="134" t="s">
        <v>12</v>
      </c>
      <c r="C29" s="135"/>
      <c r="D29" s="136">
        <v>10</v>
      </c>
      <c r="E29" s="139">
        <v>232</v>
      </c>
      <c r="F29" s="132"/>
    </row>
    <row r="30" ht="19.5" customHeight="1" spans="1:6">
      <c r="A30" s="140" t="s">
        <v>37</v>
      </c>
      <c r="B30" s="141" t="s">
        <v>10</v>
      </c>
      <c r="C30" s="142"/>
      <c r="D30" s="143">
        <v>20</v>
      </c>
      <c r="E30" s="139">
        <v>252</v>
      </c>
      <c r="F30" s="132"/>
    </row>
    <row r="31" customHeight="1" spans="1:5">
      <c r="A31" t="s">
        <v>38</v>
      </c>
      <c r="B31" t="s">
        <v>39</v>
      </c>
      <c r="C31" s="113"/>
      <c r="D31" s="114">
        <v>70</v>
      </c>
      <c r="E31" s="144">
        <v>322</v>
      </c>
    </row>
    <row r="32" customHeight="1" spans="1:5">
      <c r="A32" t="s">
        <v>40</v>
      </c>
      <c r="B32" t="s">
        <v>41</v>
      </c>
      <c r="C32" s="113">
        <v>25</v>
      </c>
      <c r="D32" s="114"/>
      <c r="E32" s="144">
        <v>297</v>
      </c>
    </row>
    <row r="33" customHeight="1" spans="1:5">
      <c r="A33" t="s">
        <v>42</v>
      </c>
      <c r="B33" t="s">
        <v>10</v>
      </c>
      <c r="D33" s="114">
        <v>15</v>
      </c>
      <c r="E33" s="144">
        <v>312</v>
      </c>
    </row>
    <row r="34" customHeight="1" spans="1:5">
      <c r="A34" t="s">
        <v>43</v>
      </c>
      <c r="B34" t="s">
        <v>10</v>
      </c>
      <c r="D34" s="114">
        <v>20</v>
      </c>
      <c r="E34" s="144">
        <v>332</v>
      </c>
    </row>
    <row r="35" customHeight="1" spans="1:5">
      <c r="A35" t="s">
        <v>44</v>
      </c>
      <c r="B35" t="s">
        <v>10</v>
      </c>
      <c r="D35" s="114">
        <v>4</v>
      </c>
      <c r="E35" s="144">
        <v>336</v>
      </c>
    </row>
    <row r="36" customHeight="1" spans="1:5">
      <c r="A36" t="s">
        <v>45</v>
      </c>
      <c r="B36" t="s">
        <v>12</v>
      </c>
      <c r="D36" s="114">
        <v>10</v>
      </c>
      <c r="E36" s="144">
        <v>346</v>
      </c>
    </row>
    <row r="37" customHeight="1" spans="1:5">
      <c r="A37" t="s">
        <v>46</v>
      </c>
      <c r="B37" t="s">
        <v>19</v>
      </c>
      <c r="C37" s="113">
        <v>5</v>
      </c>
      <c r="E37" s="144">
        <v>341</v>
      </c>
    </row>
    <row r="38" customHeight="1" spans="1:5">
      <c r="A38" t="s">
        <v>47</v>
      </c>
      <c r="B38" t="s">
        <v>12</v>
      </c>
      <c r="D38" s="114">
        <v>5</v>
      </c>
      <c r="E38" s="144">
        <v>346</v>
      </c>
    </row>
    <row r="39" customHeight="1" spans="1:5">
      <c r="A39" t="s">
        <v>48</v>
      </c>
      <c r="B39" t="s">
        <v>12</v>
      </c>
      <c r="D39" s="114">
        <v>8</v>
      </c>
      <c r="E39" s="144">
        <v>354</v>
      </c>
    </row>
    <row r="40" customHeight="1" spans="1:5">
      <c r="A40" t="s">
        <v>49</v>
      </c>
      <c r="B40" t="s">
        <v>12</v>
      </c>
      <c r="D40" s="114">
        <v>10</v>
      </c>
      <c r="E40" s="144">
        <v>364</v>
      </c>
    </row>
    <row r="41" customHeight="1" spans="1:5">
      <c r="A41" t="s">
        <v>50</v>
      </c>
      <c r="B41" t="s">
        <v>10</v>
      </c>
      <c r="D41" s="114">
        <v>10</v>
      </c>
      <c r="E41" s="144">
        <v>374</v>
      </c>
    </row>
    <row r="42" customHeight="1" spans="1:5">
      <c r="A42" t="s">
        <v>51</v>
      </c>
      <c r="B42" t="s">
        <v>12</v>
      </c>
      <c r="D42" s="114">
        <v>10</v>
      </c>
      <c r="E42" s="144">
        <v>384</v>
      </c>
    </row>
    <row r="43" customHeight="1" spans="1:5">
      <c r="A43" t="s">
        <v>52</v>
      </c>
      <c r="B43" t="s">
        <v>12</v>
      </c>
      <c r="D43" s="114">
        <v>4</v>
      </c>
      <c r="E43" s="144">
        <v>388</v>
      </c>
    </row>
    <row r="44" customHeight="1" spans="1:5">
      <c r="A44" t="s">
        <v>53</v>
      </c>
      <c r="B44" t="s">
        <v>10</v>
      </c>
      <c r="D44" s="114">
        <v>5</v>
      </c>
      <c r="E44" s="144">
        <v>393</v>
      </c>
    </row>
    <row r="45" customHeight="1" spans="1:5">
      <c r="A45" t="s">
        <v>54</v>
      </c>
      <c r="B45" t="s">
        <v>19</v>
      </c>
      <c r="C45" s="113">
        <v>20</v>
      </c>
      <c r="E45" s="144">
        <v>373</v>
      </c>
    </row>
    <row r="46" customHeight="1" spans="1:5">
      <c r="A46" t="s">
        <v>55</v>
      </c>
      <c r="B46" t="s">
        <v>12</v>
      </c>
      <c r="D46" s="114">
        <v>8</v>
      </c>
      <c r="E46" s="144">
        <v>381</v>
      </c>
    </row>
    <row r="47" customHeight="1" spans="1:5">
      <c r="A47" t="s">
        <v>56</v>
      </c>
      <c r="B47" t="s">
        <v>10</v>
      </c>
      <c r="C47" s="113"/>
      <c r="D47" s="114">
        <v>10</v>
      </c>
      <c r="E47" s="144">
        <v>391</v>
      </c>
    </row>
    <row r="48" customHeight="1" spans="1:5">
      <c r="A48" t="s">
        <v>57</v>
      </c>
      <c r="B48" t="s">
        <v>10</v>
      </c>
      <c r="D48" s="114">
        <v>6</v>
      </c>
      <c r="E48" s="144">
        <v>397</v>
      </c>
    </row>
    <row r="49" customHeight="1" spans="1:5">
      <c r="A49" t="s">
        <v>58</v>
      </c>
      <c r="B49" t="s">
        <v>12</v>
      </c>
      <c r="D49" s="114">
        <v>10</v>
      </c>
      <c r="E49" s="144">
        <v>407</v>
      </c>
    </row>
    <row r="50" customHeight="1" spans="1:5">
      <c r="A50" t="s">
        <v>59</v>
      </c>
      <c r="B50" t="s">
        <v>12</v>
      </c>
      <c r="D50" s="114">
        <v>20</v>
      </c>
      <c r="E50" s="144">
        <v>427</v>
      </c>
    </row>
    <row r="51" customHeight="1" spans="1:5">
      <c r="A51" t="s">
        <v>60</v>
      </c>
      <c r="B51" t="s">
        <v>12</v>
      </c>
      <c r="D51" s="114">
        <v>5</v>
      </c>
      <c r="E51" s="144">
        <v>432</v>
      </c>
    </row>
    <row r="52" customHeight="1" spans="1:5">
      <c r="A52" t="s">
        <v>61</v>
      </c>
      <c r="B52" t="s">
        <v>12</v>
      </c>
      <c r="D52" s="114">
        <v>8</v>
      </c>
      <c r="E52" s="144">
        <v>440</v>
      </c>
    </row>
    <row r="53" customHeight="1" spans="1:5">
      <c r="A53" t="s">
        <v>62</v>
      </c>
      <c r="B53" t="s">
        <v>10</v>
      </c>
      <c r="D53" s="114">
        <v>4</v>
      </c>
      <c r="E53" s="144">
        <v>444</v>
      </c>
    </row>
    <row r="54" customHeight="1" spans="1:5">
      <c r="A54" t="s">
        <v>63</v>
      </c>
      <c r="B54" t="s">
        <v>39</v>
      </c>
      <c r="C54" s="113"/>
      <c r="D54" s="114">
        <v>100</v>
      </c>
      <c r="E54" s="144">
        <v>544</v>
      </c>
    </row>
    <row r="55" customHeight="1" spans="1:5">
      <c r="A55" t="s">
        <v>64</v>
      </c>
      <c r="B55" t="s">
        <v>41</v>
      </c>
      <c r="C55" s="113">
        <v>25</v>
      </c>
      <c r="E55" s="144">
        <v>519</v>
      </c>
    </row>
    <row r="56" customHeight="1" spans="1:5">
      <c r="A56" t="s">
        <v>65</v>
      </c>
      <c r="B56"/>
      <c r="C56" s="113">
        <v>110</v>
      </c>
      <c r="D56" s="114"/>
      <c r="E56" s="144">
        <v>13724</v>
      </c>
    </row>
    <row r="57" customHeight="1" spans="5:5">
      <c r="E57" s="144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6"/>
  <sheetViews>
    <sheetView workbookViewId="0">
      <selection activeCell="A1" sqref="A1"/>
    </sheetView>
  </sheetViews>
  <sheetFormatPr defaultColWidth="12.6285714285714" defaultRowHeight="15.75" customHeight="1" outlineLevelRow="5" outlineLevelCol="2"/>
  <cols>
    <col min="3" max="3" width="14.5047619047619" customWidth="1"/>
  </cols>
  <sheetData>
    <row r="1" customHeight="1" spans="1:3">
      <c r="A1" s="112" t="s">
        <v>66</v>
      </c>
      <c r="B1" s="112" t="s">
        <v>67</v>
      </c>
      <c r="C1" s="112" t="s">
        <v>68</v>
      </c>
    </row>
    <row r="2" customHeight="1" spans="1:3">
      <c r="A2" s="112" t="s">
        <v>69</v>
      </c>
      <c r="B2" s="112">
        <v>100</v>
      </c>
      <c r="C2" s="112">
        <v>10</v>
      </c>
    </row>
    <row r="3" customHeight="1" spans="1:3">
      <c r="A3" s="112" t="s">
        <v>70</v>
      </c>
      <c r="B3" s="112">
        <v>50</v>
      </c>
      <c r="C3" s="112">
        <v>1</v>
      </c>
    </row>
    <row r="4" customHeight="1" spans="1:3">
      <c r="A4" s="112" t="s">
        <v>71</v>
      </c>
      <c r="B4" s="112">
        <v>9</v>
      </c>
      <c r="C4" s="112">
        <v>1</v>
      </c>
    </row>
    <row r="5" customHeight="1" spans="2:3">
      <c r="B5" s="112">
        <v>159</v>
      </c>
      <c r="C5" s="112">
        <v>12</v>
      </c>
    </row>
    <row r="6" customHeight="1" spans="2:2">
      <c r="B6" s="112">
        <v>10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44"/>
  <sheetViews>
    <sheetView showGridLines="0" workbookViewId="0">
      <selection activeCell="A1" sqref="A1"/>
    </sheetView>
  </sheetViews>
  <sheetFormatPr defaultColWidth="12.6285714285714" defaultRowHeight="15.75" customHeight="1"/>
  <cols>
    <col min="1" max="1" width="6.13333333333333" customWidth="1"/>
    <col min="2" max="3" width="8.87619047619048" customWidth="1"/>
    <col min="4" max="4" width="8.87619047619048" hidden="1" customWidth="1"/>
    <col min="5" max="5" width="8.87619047619048" customWidth="1"/>
    <col min="6" max="6" width="8.87619047619048" hidden="1" customWidth="1"/>
    <col min="7" max="9" width="8.87619047619048" customWidth="1"/>
    <col min="10" max="10" width="8.87619047619048" hidden="1" customWidth="1"/>
    <col min="11" max="12" width="8.87619047619048" customWidth="1"/>
    <col min="13" max="13" width="6.13333333333333" hidden="1" customWidth="1"/>
  </cols>
  <sheetData>
    <row r="1" ht="12" customHeight="1" spans="1:13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</row>
    <row r="2" ht="21" customHeight="1" spans="1:13">
      <c r="A2" s="3"/>
      <c r="B2" s="4" t="s">
        <v>72</v>
      </c>
      <c r="I2" s="80" t="s">
        <v>73</v>
      </c>
      <c r="M2" s="3"/>
    </row>
    <row r="3" ht="16.5" customHeight="1" spans="1:13">
      <c r="A3" s="5"/>
      <c r="B3" s="6" t="s">
        <v>74</v>
      </c>
      <c r="H3" s="7"/>
      <c r="I3" s="81" t="s">
        <v>75</v>
      </c>
      <c r="M3" s="82"/>
    </row>
    <row r="4" ht="10.5" customHeight="1" spans="1:9">
      <c r="A4" s="5"/>
      <c r="H4" s="7"/>
      <c r="I4" s="83" t="s">
        <v>76</v>
      </c>
    </row>
    <row r="5" ht="12.75" spans="1:8">
      <c r="A5" s="5"/>
      <c r="B5" s="6" t="s">
        <v>77</v>
      </c>
      <c r="H5" s="7"/>
    </row>
    <row r="6" ht="23.25" customHeight="1" spans="1:13">
      <c r="A6" s="8"/>
      <c r="H6" s="9"/>
      <c r="I6" s="84"/>
      <c r="J6" s="84"/>
      <c r="K6" s="84"/>
      <c r="L6" s="84"/>
      <c r="M6" s="84"/>
    </row>
    <row r="7" ht="9" customHeight="1" spans="1:13">
      <c r="A7" s="10"/>
      <c r="B7" s="11"/>
      <c r="C7" s="11"/>
      <c r="D7" s="11"/>
      <c r="E7" s="11"/>
      <c r="F7" s="12"/>
      <c r="G7" s="13"/>
      <c r="H7" s="12"/>
      <c r="I7" s="12"/>
      <c r="J7" s="12"/>
      <c r="K7" s="12"/>
      <c r="L7" s="12"/>
      <c r="M7" s="12"/>
    </row>
    <row r="8" ht="18" customHeight="1" spans="1:13">
      <c r="A8" s="14"/>
      <c r="B8" s="15" t="s">
        <v>78</v>
      </c>
      <c r="C8" s="16"/>
      <c r="D8" s="16"/>
      <c r="E8" s="16"/>
      <c r="F8" s="12"/>
      <c r="G8" s="12"/>
      <c r="H8" s="12"/>
      <c r="I8" s="20"/>
      <c r="J8" s="85" t="s">
        <v>79</v>
      </c>
      <c r="L8" s="86">
        <v>1000</v>
      </c>
      <c r="M8" s="12"/>
    </row>
    <row r="9" ht="18" customHeight="1" spans="1:13">
      <c r="A9" s="14"/>
      <c r="B9" s="16"/>
      <c r="C9" s="16"/>
      <c r="D9" s="16"/>
      <c r="E9" s="16"/>
      <c r="F9" s="12"/>
      <c r="G9" s="12"/>
      <c r="H9" s="12"/>
      <c r="I9" s="87"/>
      <c r="J9" s="12"/>
      <c r="K9" s="12"/>
      <c r="L9" s="12"/>
      <c r="M9" s="12"/>
    </row>
    <row r="10" ht="18" hidden="1" customHeight="1" spans="1:13">
      <c r="A10" s="12"/>
      <c r="B10" s="17"/>
      <c r="C10" s="17"/>
      <c r="D10" s="17"/>
      <c r="E10" s="17"/>
      <c r="F10" s="12"/>
      <c r="G10" s="12"/>
      <c r="H10" s="12"/>
      <c r="I10" s="87"/>
      <c r="J10" s="12"/>
      <c r="K10" s="12"/>
      <c r="L10" s="12"/>
      <c r="M10" s="12"/>
    </row>
    <row r="11" ht="12" hidden="1" customHeight="1" spans="1:13">
      <c r="A11" s="10"/>
      <c r="B11" s="18"/>
      <c r="C11" s="18"/>
      <c r="D11" s="19"/>
      <c r="E11" s="10"/>
      <c r="F11" s="10"/>
      <c r="G11" s="20"/>
      <c r="H11" s="21"/>
      <c r="I11" s="88"/>
      <c r="J11" s="88"/>
      <c r="K11" s="88"/>
      <c r="L11" s="89"/>
      <c r="M11" s="10"/>
    </row>
    <row r="12" ht="18" hidden="1" customHeight="1" spans="1:13">
      <c r="A12" s="20"/>
      <c r="B12" s="10"/>
      <c r="C12" s="20"/>
      <c r="D12" s="22" t="str">
        <f>IFERROR(__xludf.DUMMYFUNCTION("SPARKLINE(D17,{""charttype"",""column"";""ymin"", 0; ""ymax"",MAX(D17:E17);""firstcolor"",""#334960""})"),"")</f>
        <v/>
      </c>
      <c r="E12" s="10" t="str">
        <f>IFERROR(__xludf.DUMMYFUNCTION("SPARKLINE(E17,{""charttype"",""column"";""ymin"", 0; ""ymax"",max(D17:E17);""firstcolor"",""#f46524""})"),"")</f>
        <v/>
      </c>
      <c r="F12" s="10"/>
      <c r="G12" s="10"/>
      <c r="H12" s="23"/>
      <c r="I12" s="90"/>
      <c r="J12" s="90"/>
      <c r="K12" s="90"/>
      <c r="L12" s="91"/>
      <c r="M12" s="20"/>
    </row>
    <row r="13" ht="18" hidden="1" customHeight="1" spans="1:13">
      <c r="A13" s="20"/>
      <c r="B13" s="10"/>
      <c r="C13" s="24"/>
      <c r="D13" s="25"/>
      <c r="F13" s="10"/>
      <c r="G13" s="10"/>
      <c r="H13" s="23"/>
      <c r="I13" s="92" t="str">
        <f>IFERROR(E17/D17-1,"")</f>
        <v/>
      </c>
      <c r="L13" s="91"/>
      <c r="M13" s="93"/>
    </row>
    <row r="14" ht="24" hidden="1" customHeight="1" spans="1:13">
      <c r="A14" s="10"/>
      <c r="B14" s="10"/>
      <c r="C14" s="24"/>
      <c r="D14" s="25"/>
      <c r="F14" s="10"/>
      <c r="G14" s="10"/>
      <c r="H14" s="23"/>
      <c r="I14" s="94" t="str">
        <f>IF(I13&lt;0,"Decrease in total savings","Increase in total savings")</f>
        <v>Increase in total savings</v>
      </c>
      <c r="J14" s="95"/>
      <c r="K14" s="95"/>
      <c r="L14" s="91"/>
      <c r="M14" s="96"/>
    </row>
    <row r="15" ht="39.75" hidden="1" customHeight="1" spans="1:13">
      <c r="A15" s="10"/>
      <c r="B15" s="10"/>
      <c r="C15" s="24"/>
      <c r="D15" s="25"/>
      <c r="F15" s="10"/>
      <c r="G15" s="24"/>
      <c r="H15" s="23"/>
      <c r="I15" s="97">
        <f>IFERROR(E17-D17,0)</f>
        <v>0</v>
      </c>
      <c r="L15" s="98"/>
      <c r="M15" s="96"/>
    </row>
    <row r="16" ht="18" hidden="1" customHeight="1" spans="1:13">
      <c r="A16" s="10"/>
      <c r="B16" s="18"/>
      <c r="C16" s="26"/>
      <c r="D16" s="27" t="s">
        <v>80</v>
      </c>
      <c r="E16" s="28" t="s">
        <v>81</v>
      </c>
      <c r="F16" s="26"/>
      <c r="G16" s="29"/>
      <c r="H16" s="23"/>
      <c r="I16" s="99" t="str">
        <f>IF(J15&lt;0,"Spent this month","Saved this month")</f>
        <v>Saved this month</v>
      </c>
      <c r="L16" s="91"/>
      <c r="M16" s="100"/>
    </row>
    <row r="17" ht="18" hidden="1" customHeight="1" spans="1:13">
      <c r="A17" s="20"/>
      <c r="B17" s="10"/>
      <c r="C17" s="20"/>
      <c r="D17" s="30">
        <f>IF(ISBLANK(L8),0,L8)</f>
        <v>1000</v>
      </c>
      <c r="E17" s="31" t="e">
        <f>D17+(I22-C22)</f>
        <v>#REF!</v>
      </c>
      <c r="F17" s="20"/>
      <c r="G17" s="24"/>
      <c r="H17" s="23"/>
      <c r="I17" s="90"/>
      <c r="L17" s="91"/>
      <c r="M17" s="20"/>
    </row>
    <row r="18" ht="12" hidden="1" customHeight="1" spans="1:13">
      <c r="A18" s="20"/>
      <c r="B18" s="32"/>
      <c r="C18" s="32"/>
      <c r="D18" s="32"/>
      <c r="E18" s="32"/>
      <c r="F18" s="32"/>
      <c r="G18" s="20"/>
      <c r="H18" s="33"/>
      <c r="I18" s="101"/>
      <c r="J18" s="102"/>
      <c r="K18" s="101"/>
      <c r="L18" s="103"/>
      <c r="M18" s="20"/>
    </row>
    <row r="19" ht="24" hidden="1" customHeight="1" spans="1:13">
      <c r="A19" s="20"/>
      <c r="B19" s="32"/>
      <c r="C19" s="32"/>
      <c r="D19" s="32"/>
      <c r="E19" s="32"/>
      <c r="F19" s="32"/>
      <c r="G19" s="20"/>
      <c r="H19" s="20"/>
      <c r="I19" s="20"/>
      <c r="J19" s="11"/>
      <c r="K19" s="20"/>
      <c r="L19" s="20"/>
      <c r="M19" s="20"/>
    </row>
    <row r="20" ht="24" hidden="1" customHeight="1" spans="1:13">
      <c r="A20" s="34"/>
      <c r="B20" s="35" t="s">
        <v>82</v>
      </c>
      <c r="G20" s="34"/>
      <c r="H20" s="35" t="s">
        <v>3</v>
      </c>
      <c r="I20" s="35"/>
      <c r="J20" s="104"/>
      <c r="K20" s="34"/>
      <c r="L20" s="34"/>
      <c r="M20" s="34"/>
    </row>
    <row r="21" ht="19.5" hidden="1" customHeight="1" spans="1:13">
      <c r="A21" s="36"/>
      <c r="B21" s="37" t="s">
        <v>83</v>
      </c>
      <c r="C21" s="38">
        <f>D26</f>
        <v>0</v>
      </c>
      <c r="D21" s="39" t="str">
        <f>IFERROR(__xludf.DUMMYFUNCTION("SPARKLINE(C21,{""charttype"",""bar"";""max"",max(C21:C22);""color1"",""#AEB7C0""})"),"")</f>
        <v/>
      </c>
      <c r="G21" s="36"/>
      <c r="H21" s="37" t="s">
        <v>83</v>
      </c>
      <c r="I21" s="38">
        <f>J26</f>
        <v>0</v>
      </c>
      <c r="J21" s="39" t="str">
        <f>IFERROR(__xludf.DUMMYFUNCTION("SPARKLINE(I21,{""charttype"",""bar"";""max"",max(I21:I22);""color1"",""#AEB7C0""})"),"")</f>
        <v/>
      </c>
      <c r="M21" s="36"/>
    </row>
    <row r="22" ht="19.5" customHeight="1" spans="1:13">
      <c r="A22" s="32"/>
      <c r="B22" s="40" t="s">
        <v>82</v>
      </c>
      <c r="C22" s="41" t="e">
        <f>E26</f>
        <v>#REF!</v>
      </c>
      <c r="D22" s="42" t="str">
        <f>IFERROR(__xludf.DUMMYFUNCTION("SPARKLINE(C22,{""charttype"",""bar"";""max"",max(C21:C22);""color1"",""#334960""})"),"")</f>
        <v/>
      </c>
      <c r="G22" s="32"/>
      <c r="H22" s="40" t="s">
        <v>3</v>
      </c>
      <c r="I22" s="41" t="e">
        <f>K26</f>
        <v>#REF!</v>
      </c>
      <c r="J22" s="42" t="str">
        <f>IFERROR(__xludf.DUMMYFUNCTION("SPARKLINE(I22,{""charttype"",""bar"";""max"",max(I21:I22);""color1"",""#334960""})"),"")</f>
        <v/>
      </c>
      <c r="M22" s="32"/>
    </row>
    <row r="23" ht="30" customHeight="1" spans="1:13">
      <c r="A23" s="10"/>
      <c r="B23" s="43"/>
      <c r="C23" s="44"/>
      <c r="D23" s="45"/>
      <c r="G23" s="10"/>
      <c r="H23" s="43"/>
      <c r="I23" s="44"/>
      <c r="J23" s="45"/>
      <c r="M23" s="32"/>
    </row>
    <row r="24" ht="29.25" customHeight="1" spans="1:13">
      <c r="A24" s="46"/>
      <c r="B24" s="47" t="s">
        <v>82</v>
      </c>
      <c r="D24" s="48"/>
      <c r="E24" s="48"/>
      <c r="F24" s="48"/>
      <c r="G24" s="49"/>
      <c r="H24" s="50" t="s">
        <v>3</v>
      </c>
      <c r="I24" s="105"/>
      <c r="J24" s="48"/>
      <c r="K24" s="48"/>
      <c r="L24" s="48"/>
      <c r="M24" s="46"/>
    </row>
    <row r="25" ht="19.5" customHeight="1" spans="1:13">
      <c r="A25" s="51"/>
      <c r="B25" s="52"/>
      <c r="C25" s="53"/>
      <c r="D25" s="52" t="s">
        <v>83</v>
      </c>
      <c r="E25" s="52" t="s">
        <v>84</v>
      </c>
      <c r="F25" s="52" t="s">
        <v>85</v>
      </c>
      <c r="G25" s="54"/>
      <c r="H25" s="55"/>
      <c r="I25" s="106"/>
      <c r="J25" s="52" t="s">
        <v>83</v>
      </c>
      <c r="K25" s="52" t="s">
        <v>84</v>
      </c>
      <c r="M25" s="52" t="s">
        <v>85</v>
      </c>
    </row>
    <row r="26" ht="17.25" customHeight="1" spans="1:13">
      <c r="A26" s="56"/>
      <c r="B26" s="57" t="s">
        <v>86</v>
      </c>
      <c r="C26" s="57"/>
      <c r="D26" s="58">
        <f t="shared" ref="D26:F26" si="0">SUM(D27:D44)</f>
        <v>0</v>
      </c>
      <c r="E26" s="58" t="e">
        <f t="shared" si="0"/>
        <v>#REF!</v>
      </c>
      <c r="F26" s="59" t="e">
        <f t="shared" si="0"/>
        <v>#REF!</v>
      </c>
      <c r="G26" s="60"/>
      <c r="H26" s="61" t="s">
        <v>86</v>
      </c>
      <c r="I26" s="107"/>
      <c r="J26" s="58">
        <f t="shared" ref="J26:K26" si="1">SUM(J27:J44)</f>
        <v>0</v>
      </c>
      <c r="K26" s="58" t="e">
        <f t="shared" si="1"/>
        <v>#REF!</v>
      </c>
      <c r="M26" s="59">
        <f>SUM(L27:L44)</f>
        <v>0</v>
      </c>
    </row>
    <row r="27" ht="18" hidden="1" customHeight="1" spans="1:13">
      <c r="A27" s="62"/>
      <c r="B27" s="63"/>
      <c r="C27" s="64"/>
      <c r="D27" s="65"/>
      <c r="E27" s="66" t="str">
        <f>IF(ISBLANK($B27),"",SUMIF(#REF!,$B27,Transactions!$C:$C))</f>
        <v/>
      </c>
      <c r="F27" s="67" t="str">
        <f t="shared" ref="F27:F41" si="2">IF(ISBLANK($B27),"",D27-E27)</f>
        <v/>
      </c>
      <c r="G27" s="68"/>
      <c r="H27" s="69"/>
      <c r="I27" s="108"/>
      <c r="J27" s="109"/>
      <c r="K27" s="66" t="str">
        <f>IF(ISBLANK($H27),"",SUMIF(#REF!,$H27,Transactions!$D:$D))</f>
        <v/>
      </c>
      <c r="M27" s="67" t="str">
        <f t="shared" ref="M27:M33" si="3">IF(ISBLANK($H27),"",K27-J27)</f>
        <v/>
      </c>
    </row>
    <row r="28" ht="18" customHeight="1" spans="1:13">
      <c r="A28" s="62"/>
      <c r="B28" s="70" t="s">
        <v>87</v>
      </c>
      <c r="C28" s="71"/>
      <c r="D28" s="72">
        <v>0</v>
      </c>
      <c r="E28" s="66" t="e">
        <f>IF(ISBLANK($B28),"",SUMIF(#REF!,$B28,Transactions!$C:$C))</f>
        <v>#REF!</v>
      </c>
      <c r="F28" s="73" t="e">
        <f t="shared" si="2"/>
        <v>#REF!</v>
      </c>
      <c r="G28" s="68"/>
      <c r="H28" s="70" t="s">
        <v>88</v>
      </c>
      <c r="I28" s="71"/>
      <c r="J28" s="72">
        <v>0</v>
      </c>
      <c r="K28" s="66" t="e">
        <f>IF(ISBLANK($H28),"",SUMIF(#REF!,$H28,Transactions!$D:$D))</f>
        <v>#REF!</v>
      </c>
      <c r="M28" s="73" t="e">
        <f t="shared" si="3"/>
        <v>#REF!</v>
      </c>
    </row>
    <row r="29" ht="18" customHeight="1" spans="1:13">
      <c r="A29" s="62"/>
      <c r="B29" s="70" t="s">
        <v>89</v>
      </c>
      <c r="C29" s="71"/>
      <c r="D29" s="72">
        <v>0</v>
      </c>
      <c r="E29" s="66" t="e">
        <f>IF(ISBLANK($B29),"",SUMIF(#REF!,$B29,Transactions!$C:$C))</f>
        <v>#REF!</v>
      </c>
      <c r="F29" s="73" t="e">
        <f t="shared" si="2"/>
        <v>#REF!</v>
      </c>
      <c r="G29" s="68"/>
      <c r="H29" s="70" t="s">
        <v>90</v>
      </c>
      <c r="I29" s="71"/>
      <c r="J29" s="72">
        <v>0</v>
      </c>
      <c r="K29" s="66" t="e">
        <f>IF(ISBLANK($H29),"",SUMIF(#REF!,$H29,Transactions!$D:$D))</f>
        <v>#REF!</v>
      </c>
      <c r="M29" s="73" t="e">
        <f t="shared" si="3"/>
        <v>#REF!</v>
      </c>
    </row>
    <row r="30" ht="18" customHeight="1" spans="1:13">
      <c r="A30" s="32"/>
      <c r="B30" s="70" t="s">
        <v>91</v>
      </c>
      <c r="C30" s="71"/>
      <c r="D30" s="72">
        <v>0</v>
      </c>
      <c r="E30" s="66" t="e">
        <f>IF(ISBLANK($B30),"",SUMIF(#REF!,$B30,Transactions!$C:$C))</f>
        <v>#REF!</v>
      </c>
      <c r="F30" s="73" t="e">
        <f t="shared" si="2"/>
        <v>#REF!</v>
      </c>
      <c r="G30" s="74"/>
      <c r="H30" s="70" t="s">
        <v>92</v>
      </c>
      <c r="I30" s="71"/>
      <c r="J30" s="72">
        <v>0</v>
      </c>
      <c r="K30" s="66" t="e">
        <f>IF(ISBLANK($H30),"",SUMIF(#REF!,$H30,Transactions!$D:$D))</f>
        <v>#REF!</v>
      </c>
      <c r="M30" s="73" t="e">
        <f t="shared" si="3"/>
        <v>#REF!</v>
      </c>
    </row>
    <row r="31" ht="18" customHeight="1" spans="1:13">
      <c r="A31" s="32"/>
      <c r="B31" s="70" t="s">
        <v>93</v>
      </c>
      <c r="C31" s="71"/>
      <c r="D31" s="72">
        <v>0</v>
      </c>
      <c r="E31" s="66" t="e">
        <f>IF(ISBLANK($B31),"",SUMIF(#REF!,$B31,Transactions!$C:$C))</f>
        <v>#REF!</v>
      </c>
      <c r="F31" s="73" t="e">
        <f t="shared" si="2"/>
        <v>#REF!</v>
      </c>
      <c r="G31" s="74"/>
      <c r="H31" s="70" t="s">
        <v>94</v>
      </c>
      <c r="I31" s="71"/>
      <c r="J31" s="72">
        <v>0</v>
      </c>
      <c r="K31" s="66" t="e">
        <f>IF(ISBLANK($H31),"",SUMIF(#REF!,$H31,Transactions!$D:$D))</f>
        <v>#REF!</v>
      </c>
      <c r="M31" s="73" t="e">
        <f t="shared" si="3"/>
        <v>#REF!</v>
      </c>
    </row>
    <row r="32" ht="18" customHeight="1" spans="1:13">
      <c r="A32" s="32"/>
      <c r="B32" s="70" t="s">
        <v>95</v>
      </c>
      <c r="C32" s="71"/>
      <c r="D32" s="72">
        <v>0</v>
      </c>
      <c r="E32" s="66" t="e">
        <f>IF(ISBLANK($B32),"",SUMIF(#REF!,$B32,Transactions!$C:$C))</f>
        <v>#REF!</v>
      </c>
      <c r="F32" s="73" t="e">
        <f t="shared" si="2"/>
        <v>#REF!</v>
      </c>
      <c r="G32" s="74"/>
      <c r="H32" s="70" t="s">
        <v>96</v>
      </c>
      <c r="I32" s="71"/>
      <c r="J32" s="72">
        <v>0</v>
      </c>
      <c r="K32" s="66" t="e">
        <f>IF(ISBLANK($H32),"",SUMIF(#REF!,$H32,Transactions!$D:$D))</f>
        <v>#REF!</v>
      </c>
      <c r="M32" s="73" t="e">
        <f t="shared" si="3"/>
        <v>#REF!</v>
      </c>
    </row>
    <row r="33" ht="18" customHeight="1" spans="1:13">
      <c r="A33" s="32"/>
      <c r="B33" s="70" t="s">
        <v>97</v>
      </c>
      <c r="C33" s="71"/>
      <c r="D33" s="72">
        <v>0</v>
      </c>
      <c r="E33" s="66" t="e">
        <f>IF(ISBLANK($B33),"",SUMIF(#REF!,$B33,Transactions!$C:$C))</f>
        <v>#REF!</v>
      </c>
      <c r="F33" s="73" t="e">
        <f t="shared" si="2"/>
        <v>#REF!</v>
      </c>
      <c r="G33" s="74"/>
      <c r="H33" s="70" t="s">
        <v>98</v>
      </c>
      <c r="I33" s="71"/>
      <c r="J33" s="110">
        <v>0</v>
      </c>
      <c r="K33" s="66" t="e">
        <f>IF(ISBLANK($H33),"",SUMIF(#REF!,$H33,Transactions!$D:$D))</f>
        <v>#REF!</v>
      </c>
      <c r="M33" s="73" t="e">
        <f t="shared" si="3"/>
        <v>#REF!</v>
      </c>
    </row>
    <row r="34" ht="18" customHeight="1" spans="1:13">
      <c r="A34" s="32"/>
      <c r="B34" s="70" t="s">
        <v>99</v>
      </c>
      <c r="C34" s="71"/>
      <c r="D34" s="72">
        <v>0</v>
      </c>
      <c r="E34" s="66" t="e">
        <f>IF(ISBLANK($B34),"",SUMIF(#REF!,$B34,Transactions!$C:$C))</f>
        <v>#REF!</v>
      </c>
      <c r="F34" s="73" t="e">
        <f t="shared" si="2"/>
        <v>#REF!</v>
      </c>
      <c r="G34" s="75"/>
      <c r="H34" s="76"/>
      <c r="I34" s="71"/>
      <c r="J34" s="111"/>
      <c r="K34" s="66" t="str">
        <f>IF(ISBLANK($H34),"",SUMIF(#REF!,$H34,Transactions!$D:$D))</f>
        <v/>
      </c>
      <c r="L34" s="73" t="str">
        <f t="shared" ref="L34:L41" si="4">IF(ISBLANK($H34),"",K34-J34)</f>
        <v/>
      </c>
      <c r="M34" s="32"/>
    </row>
    <row r="35" ht="18" customHeight="1" spans="1:13">
      <c r="A35" s="32"/>
      <c r="B35" s="70" t="s">
        <v>100</v>
      </c>
      <c r="C35" s="71"/>
      <c r="D35" s="72">
        <v>0</v>
      </c>
      <c r="E35" s="66" t="e">
        <f>IF(ISBLANK($B35),"",SUMIF(#REF!,$B35,Transactions!$C:$C))</f>
        <v>#REF!</v>
      </c>
      <c r="F35" s="73" t="e">
        <f t="shared" si="2"/>
        <v>#REF!</v>
      </c>
      <c r="G35" s="74"/>
      <c r="H35" s="76"/>
      <c r="I35" s="71"/>
      <c r="J35" s="111"/>
      <c r="K35" s="66" t="str">
        <f>IF(ISBLANK($H35),"",SUMIF(#REF!,$H35,Transactions!$D:$D))</f>
        <v/>
      </c>
      <c r="L35" s="73" t="str">
        <f t="shared" si="4"/>
        <v/>
      </c>
      <c r="M35" s="32"/>
    </row>
    <row r="36" ht="18" customHeight="1" spans="1:13">
      <c r="A36" s="32"/>
      <c r="B36" s="70" t="s">
        <v>101</v>
      </c>
      <c r="C36" s="71"/>
      <c r="D36" s="72">
        <v>0</v>
      </c>
      <c r="E36" s="66" t="e">
        <f>IF(ISBLANK($B36),"",SUMIF(#REF!,$B36,Transactions!$C:$C))</f>
        <v>#REF!</v>
      </c>
      <c r="F36" s="73" t="e">
        <f t="shared" si="2"/>
        <v>#REF!</v>
      </c>
      <c r="G36" s="74"/>
      <c r="H36" s="76"/>
      <c r="I36" s="71"/>
      <c r="J36" s="111"/>
      <c r="K36" s="66" t="str">
        <f>IF(ISBLANK($H36),"",SUMIF(#REF!,$H36,Transactions!$D:$D))</f>
        <v/>
      </c>
      <c r="L36" s="73" t="str">
        <f t="shared" si="4"/>
        <v/>
      </c>
      <c r="M36" s="32"/>
    </row>
    <row r="37" ht="18" customHeight="1" spans="1:13">
      <c r="A37" s="32"/>
      <c r="B37" s="70" t="s">
        <v>102</v>
      </c>
      <c r="C37" s="71"/>
      <c r="D37" s="72">
        <v>0</v>
      </c>
      <c r="E37" s="66" t="e">
        <f>IF(ISBLANK($B37),"",SUMIF(#REF!,$B37,Transactions!$C:$C))</f>
        <v>#REF!</v>
      </c>
      <c r="F37" s="73" t="e">
        <f t="shared" si="2"/>
        <v>#REF!</v>
      </c>
      <c r="G37" s="74"/>
      <c r="H37" s="76"/>
      <c r="I37" s="71"/>
      <c r="J37" s="111"/>
      <c r="K37" s="66" t="str">
        <f>IF(ISBLANK($H37),"",SUMIF(#REF!,$H37,Transactions!$D:$D))</f>
        <v/>
      </c>
      <c r="L37" s="73" t="str">
        <f t="shared" si="4"/>
        <v/>
      </c>
      <c r="M37" s="32"/>
    </row>
    <row r="38" ht="18" customHeight="1" spans="1:13">
      <c r="A38" s="32"/>
      <c r="B38" s="70" t="s">
        <v>96</v>
      </c>
      <c r="C38" s="71"/>
      <c r="D38" s="72">
        <v>0</v>
      </c>
      <c r="E38" s="66" t="e">
        <f>IF(ISBLANK($B38),"",SUMIF(#REF!,$B38,Transactions!$C:$C))</f>
        <v>#REF!</v>
      </c>
      <c r="F38" s="73" t="e">
        <f t="shared" si="2"/>
        <v>#REF!</v>
      </c>
      <c r="G38" s="74"/>
      <c r="H38" s="76"/>
      <c r="I38" s="71"/>
      <c r="J38" s="111"/>
      <c r="K38" s="66" t="str">
        <f>IF(ISBLANK($H38),"",SUMIF(#REF!,$H38,Transactions!$D:$D))</f>
        <v/>
      </c>
      <c r="L38" s="73" t="str">
        <f t="shared" si="4"/>
        <v/>
      </c>
      <c r="M38" s="32"/>
    </row>
    <row r="39" ht="18" customHeight="1" spans="1:13">
      <c r="A39" s="32"/>
      <c r="B39" s="70" t="s">
        <v>103</v>
      </c>
      <c r="C39" s="71"/>
      <c r="D39" s="72">
        <v>0</v>
      </c>
      <c r="E39" s="66" t="e">
        <f>IF(ISBLANK($B39),"",SUMIF(#REF!,$B39,Transactions!$C:$C))</f>
        <v>#REF!</v>
      </c>
      <c r="F39" s="73" t="e">
        <f t="shared" si="2"/>
        <v>#REF!</v>
      </c>
      <c r="G39" s="74"/>
      <c r="H39" s="76"/>
      <c r="I39" s="71"/>
      <c r="J39" s="111"/>
      <c r="K39" s="66" t="str">
        <f>IF(ISBLANK($H39),"",SUMIF(#REF!,$H39,Transactions!$D:$D))</f>
        <v/>
      </c>
      <c r="L39" s="73" t="str">
        <f t="shared" si="4"/>
        <v/>
      </c>
      <c r="M39" s="32"/>
    </row>
    <row r="40" ht="18" customHeight="1" spans="1:13">
      <c r="A40" s="32"/>
      <c r="B40" s="70" t="s">
        <v>104</v>
      </c>
      <c r="C40" s="71"/>
      <c r="D40" s="77">
        <v>0</v>
      </c>
      <c r="E40" s="66" t="e">
        <f>IF(ISBLANK($B40),"",SUMIF(#REF!,$B40,Transactions!$C:$C))</f>
        <v>#REF!</v>
      </c>
      <c r="F40" s="73" t="e">
        <f t="shared" si="2"/>
        <v>#REF!</v>
      </c>
      <c r="G40" s="74"/>
      <c r="H40" s="76"/>
      <c r="I40" s="71"/>
      <c r="J40" s="111"/>
      <c r="K40" s="66" t="str">
        <f>IF(ISBLANK($H40),"",SUMIF(#REF!,$H40,Transactions!$D:$D))</f>
        <v/>
      </c>
      <c r="L40" s="73" t="str">
        <f t="shared" si="4"/>
        <v/>
      </c>
      <c r="M40" s="32"/>
    </row>
    <row r="41" ht="18" customHeight="1" spans="1:13">
      <c r="A41" s="32"/>
      <c r="B41" s="70" t="s">
        <v>105</v>
      </c>
      <c r="C41" s="71"/>
      <c r="D41" s="77">
        <v>0</v>
      </c>
      <c r="E41" s="66" t="e">
        <f>IF(ISBLANK($B41),"",SUMIF(#REF!,$B41,Transactions!$C:$C))</f>
        <v>#REF!</v>
      </c>
      <c r="F41" s="73" t="e">
        <f t="shared" si="2"/>
        <v>#REF!</v>
      </c>
      <c r="G41" s="74"/>
      <c r="H41" s="76"/>
      <c r="I41" s="71"/>
      <c r="J41" s="111"/>
      <c r="K41" s="66" t="str">
        <f>IF(ISBLANK($H41),"",SUMIF(#REF!,$H41,Transactions!$D:$D))</f>
        <v/>
      </c>
      <c r="L41" s="73" t="str">
        <f t="shared" si="4"/>
        <v/>
      </c>
      <c r="M41" s="32"/>
    </row>
    <row r="42" ht="18" customHeight="1" spans="1:13">
      <c r="A42" s="32"/>
      <c r="B42" s="78"/>
      <c r="C42" s="78"/>
      <c r="D42" s="77"/>
      <c r="E42" s="66"/>
      <c r="F42" s="73"/>
      <c r="G42" s="74"/>
      <c r="H42" s="79"/>
      <c r="I42" s="79"/>
      <c r="J42" s="111"/>
      <c r="K42" s="66"/>
      <c r="L42" s="73"/>
      <c r="M42" s="32"/>
    </row>
    <row r="43" ht="18" customHeight="1" spans="1:13">
      <c r="A43" s="32"/>
      <c r="B43" s="78"/>
      <c r="C43" s="78"/>
      <c r="D43" s="77"/>
      <c r="E43" s="66"/>
      <c r="F43" s="73"/>
      <c r="G43" s="74"/>
      <c r="H43" s="79"/>
      <c r="I43" s="79"/>
      <c r="J43" s="111"/>
      <c r="K43" s="66"/>
      <c r="L43" s="73"/>
      <c r="M43" s="32"/>
    </row>
    <row r="44" ht="18" customHeight="1" spans="1:13">
      <c r="A44" s="32"/>
      <c r="B44" s="70"/>
      <c r="C44" s="71"/>
      <c r="D44" s="72"/>
      <c r="E44" s="66" t="str">
        <f>IF(ISBLANK($B44),"",SUMIF(#REF!,$B44,Transactions!$C:$C))</f>
        <v/>
      </c>
      <c r="F44" s="73" t="str">
        <f>IF(ISBLANK($B44),"",D44-E44)</f>
        <v/>
      </c>
      <c r="G44" s="74"/>
      <c r="H44" s="76"/>
      <c r="I44" s="71"/>
      <c r="J44" s="111"/>
      <c r="K44" s="66" t="str">
        <f>IF(ISBLANK($H44),"",SUMIF(#REF!,$H44,Transactions!$D:$D))</f>
        <v/>
      </c>
      <c r="L44" s="73" t="str">
        <f>IF(ISBLANK($H44),"",K44-J44)</f>
        <v/>
      </c>
      <c r="M44" s="32"/>
    </row>
  </sheetData>
  <mergeCells count="54">
    <mergeCell ref="B2:H2"/>
    <mergeCell ref="I2:L2"/>
    <mergeCell ref="I3:L3"/>
    <mergeCell ref="J8:K8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D23:F23"/>
    <mergeCell ref="J23:L23"/>
    <mergeCell ref="B24:C24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40:C40"/>
    <mergeCell ref="H40:I40"/>
    <mergeCell ref="B41:C41"/>
    <mergeCell ref="H41:I41"/>
    <mergeCell ref="B44:C44"/>
    <mergeCell ref="H44:I44"/>
    <mergeCell ref="D12:D15"/>
    <mergeCell ref="E12:E15"/>
    <mergeCell ref="B3:G4"/>
    <mergeCell ref="I4:M5"/>
    <mergeCell ref="B5:G6"/>
  </mergeCells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M26:M33 L34:L44">
    <cfRule type="cellIs" dxfId="1" priority="4" operator="lessThan">
      <formula>0</formula>
    </cfRule>
  </conditionalFormatting>
  <conditionalFormatting sqref="B27:C44 H27:H44">
    <cfRule type="notContainsBlanks" dxfId="0" priority="1">
      <formula>LEN(TRIM(B27))&gt;0</formula>
    </cfRule>
  </conditionalFormatting>
  <conditionalFormatting sqref="F27:F44 M27:M33 L34:L44">
    <cfRule type="cellIs" dxfId="2" priority="5" operator="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Transactions</vt:lpstr>
      <vt:lpstr>Sheet7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Margaret Chanda</cp:lastModifiedBy>
  <dcterms:created xsi:type="dcterms:W3CDTF">2025-09-16T15:01:00Z</dcterms:created>
  <dcterms:modified xsi:type="dcterms:W3CDTF">2025-12-22T07:51:30Z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FD53703E8B6F4631A402DFCFCF901A9F_13</vt:lpwstr>
  </property>
  <property fmtid="{D5CDD505-2E9C-101B-9397-08002B2CF9AE}" pid="3" name="KSOProductBuildVer">
    <vt:lpwstr>1033-12.2.0.23155</vt:lpwstr>
  </property>
</Properties>
</file>