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indows\ServiceProfiles\NetworkService\AppData\Local\Packages\oice_16_974fa576_32c1d314_37bc\AC\Temp\"/>
    </mc:Choice>
  </mc:AlternateContent>
  <xr:revisionPtr revIDLastSave="0" documentId="8_{F354D5C8-967F-3142-979E-8DC769345B15}" xr6:coauthVersionLast="47" xr6:coauthVersionMax="47" xr10:uidLastSave="{00000000-0000-0000-0000-000000000000}"/>
  <bookViews>
    <workbookView xWindow="-60" yWindow="-60" windowWidth="15480" windowHeight="11640" xr2:uid="{0FDD4C7D-C5C4-44EC-9E6D-63828B95CE7B}"/>
  </bookViews>
  <sheets>
    <sheet name="Transactions" sheetId="1" r:id="rId1"/>
    <sheet name="Sheet7" sheetId="2" r:id="rId2"/>
    <sheet name="Summary" sheetId="3" state="hidden" r:id="rId3"/>
  </sheets>
  <definedNames>
    <definedName name="StartingBalance">Summary!$L$8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4" i="3" l="1"/>
  <c r="E44" i="3"/>
  <c r="K41" i="3"/>
  <c r="E41" i="3"/>
  <c r="K40" i="3"/>
  <c r="E40" i="3"/>
  <c r="K39" i="3"/>
  <c r="E39" i="3"/>
  <c r="K38" i="3"/>
  <c r="E38" i="3"/>
  <c r="K37" i="3"/>
  <c r="E37" i="3"/>
  <c r="K36" i="3"/>
  <c r="E36" i="3"/>
  <c r="K35" i="3"/>
  <c r="E35" i="3"/>
  <c r="K34" i="3"/>
  <c r="E34" i="3"/>
  <c r="K33" i="3"/>
  <c r="E33" i="3"/>
  <c r="K32" i="3"/>
  <c r="E32" i="3"/>
  <c r="K31" i="3"/>
  <c r="E31" i="3"/>
  <c r="K30" i="3"/>
  <c r="E30" i="3"/>
  <c r="K29" i="3"/>
  <c r="E29" i="3"/>
  <c r="K28" i="3"/>
  <c r="E28" i="3"/>
  <c r="K27" i="3"/>
  <c r="E27" i="3"/>
  <c r="L44" i="3"/>
  <c r="F44" i="3"/>
  <c r="L41" i="3"/>
  <c r="F41" i="3"/>
  <c r="L40" i="3"/>
  <c r="F40" i="3"/>
  <c r="L39" i="3"/>
  <c r="F39" i="3"/>
  <c r="L38" i="3"/>
  <c r="F38" i="3"/>
  <c r="L37" i="3"/>
  <c r="F37" i="3"/>
  <c r="L36" i="3"/>
  <c r="F36" i="3"/>
  <c r="L35" i="3"/>
  <c r="F35" i="3"/>
  <c r="L34" i="3"/>
  <c r="F34" i="3"/>
  <c r="M33" i="3"/>
  <c r="F33" i="3"/>
  <c r="M32" i="3"/>
  <c r="F32" i="3"/>
  <c r="M31" i="3"/>
  <c r="F31" i="3"/>
  <c r="M30" i="3"/>
  <c r="F30" i="3"/>
  <c r="M29" i="3"/>
  <c r="F29" i="3"/>
  <c r="M28" i="3"/>
  <c r="F28" i="3"/>
  <c r="M27" i="3"/>
  <c r="F27" i="3"/>
  <c r="M26" i="3"/>
  <c r="K26" i="3"/>
  <c r="J26" i="3"/>
  <c r="F26" i="3"/>
  <c r="E26" i="3"/>
  <c r="D26" i="3"/>
  <c r="J22" i="3"/>
  <c r="I22" i="3"/>
  <c r="D22" i="3"/>
  <c r="C22" i="3"/>
  <c r="J21" i="3"/>
  <c r="I21" i="3"/>
  <c r="D21" i="3"/>
  <c r="C21" i="3"/>
  <c r="D17" i="3"/>
  <c r="E17" i="3"/>
  <c r="I16" i="3"/>
  <c r="I15" i="3"/>
  <c r="I13" i="3"/>
  <c r="I14" i="3"/>
  <c r="E12" i="3"/>
  <c r="D12" i="3"/>
  <c r="D1" i="1"/>
  <c r="C1" i="1"/>
</calcChain>
</file>

<file path=xl/sharedStrings.xml><?xml version="1.0" encoding="utf-8"?>
<sst xmlns="http://schemas.openxmlformats.org/spreadsheetml/2006/main" count="166" uniqueCount="117">
  <si>
    <t>Date</t>
  </si>
  <si>
    <t>Description</t>
  </si>
  <si>
    <t>Expense</t>
  </si>
  <si>
    <t>Income</t>
  </si>
  <si>
    <t>Balance</t>
  </si>
  <si>
    <t>Credit Owed</t>
  </si>
  <si>
    <t>SUN 1/9/25</t>
  </si>
  <si>
    <t>BALANCE</t>
  </si>
  <si>
    <t>TRANSPORT</t>
  </si>
  <si>
    <t>$4.00</t>
  </si>
  <si>
    <t>TITHE</t>
  </si>
  <si>
    <t>$7.00</t>
  </si>
  <si>
    <t>august(two months ago)</t>
  </si>
  <si>
    <t>MON 2/9/25</t>
  </si>
  <si>
    <t>SALES</t>
  </si>
  <si>
    <t>TUE 3/9/25</t>
  </si>
  <si>
    <t>$15</t>
  </si>
  <si>
    <t>TOTAL REVENUE/INCOME =$284</t>
  </si>
  <si>
    <t>WED 4/9/25</t>
  </si>
  <si>
    <t>$18</t>
  </si>
  <si>
    <t>TOTAL EXPENDITURE= $92</t>
  </si>
  <si>
    <t>THU 5/9/25</t>
  </si>
  <si>
    <t>$16</t>
  </si>
  <si>
    <t>FRI 6/9/25</t>
  </si>
  <si>
    <t>SALARY</t>
  </si>
  <si>
    <t>$20.00</t>
  </si>
  <si>
    <t>SAT 7/9/25</t>
  </si>
  <si>
    <t>X</t>
  </si>
  <si>
    <t>SUN 8/9/25</t>
  </si>
  <si>
    <t>MON 9/9/25</t>
  </si>
  <si>
    <t>$19.00</t>
  </si>
  <si>
    <t>TUE 10/9/25</t>
  </si>
  <si>
    <t>$13.00</t>
  </si>
  <si>
    <t>BOUGHT CLOTHES</t>
  </si>
  <si>
    <t>$2.00</t>
  </si>
  <si>
    <t>WED11/9/25</t>
  </si>
  <si>
    <t>$11.00</t>
  </si>
  <si>
    <t>THU12/9/25</t>
  </si>
  <si>
    <t>$9.00</t>
  </si>
  <si>
    <t>FRI 13/9/25</t>
  </si>
  <si>
    <t>$14</t>
  </si>
  <si>
    <t>BOUGHT FOOD/GROCERY</t>
  </si>
  <si>
    <t>SAT14/9/25</t>
  </si>
  <si>
    <t>SUN 15/9/25</t>
  </si>
  <si>
    <t>MON 16/9/25</t>
  </si>
  <si>
    <t>$22.00</t>
  </si>
  <si>
    <t>TUE 17/9/25</t>
  </si>
  <si>
    <t>WED18/9/25</t>
  </si>
  <si>
    <t>x</t>
  </si>
  <si>
    <t>THU 19/9/25</t>
  </si>
  <si>
    <t>$23.00</t>
  </si>
  <si>
    <t>BOUGHT MEDICINE</t>
  </si>
  <si>
    <t>$2</t>
  </si>
  <si>
    <t>FRI 20/9/25</t>
  </si>
  <si>
    <t>SAT 21/9/25</t>
  </si>
  <si>
    <t>$28</t>
  </si>
  <si>
    <t>SUN 22/9/25</t>
  </si>
  <si>
    <t>MON23/9/25</t>
  </si>
  <si>
    <t>PAID MEDICAL BILLS</t>
  </si>
  <si>
    <t>$10</t>
  </si>
  <si>
    <t>TUE 24/9/25</t>
  </si>
  <si>
    <t>WED25/9/25</t>
  </si>
  <si>
    <t>THU 26/9/25</t>
  </si>
  <si>
    <t>FRI 27/9/25</t>
  </si>
  <si>
    <t>SAT 28/9/25</t>
  </si>
  <si>
    <t>$38</t>
  </si>
  <si>
    <t>SUN 29/9/25</t>
  </si>
  <si>
    <t>MON/30/9/2</t>
  </si>
  <si>
    <t>$26.00</t>
  </si>
  <si>
    <t>MON</t>
  </si>
  <si>
    <t>MARKET LEVY</t>
  </si>
  <si>
    <t>$1.00</t>
  </si>
  <si>
    <t>MON30/9/25</t>
  </si>
  <si>
    <t>BOUGHT GROCERIES</t>
  </si>
  <si>
    <t>ENDING BALANCE</t>
  </si>
  <si>
    <t>$92</t>
  </si>
  <si>
    <t>$284</t>
  </si>
  <si>
    <t>Ingrediants</t>
  </si>
  <si>
    <t>Total cost</t>
  </si>
  <si>
    <t>Amount in 1 loaf</t>
  </si>
  <si>
    <t>Flour 1 kilo</t>
  </si>
  <si>
    <t>Sugar 1 kg</t>
  </si>
  <si>
    <t>Yeast</t>
  </si>
  <si>
    <t>GET STARTED</t>
  </si>
  <si>
    <t>NOTE</t>
  </si>
  <si>
    <t>Set your starting balance in cell L8, then customize your categories and planned spending amounts in the 'Income' and 'Expenses' tables below.</t>
  </si>
  <si>
    <t>Only edit highlighted cells.</t>
  </si>
  <si>
    <t>Try not to alter cells that contain a formula.</t>
  </si>
  <si>
    <t>As you enter data in the 'Transactions' tab, this sheet will automatically update to show a summary of your spending for the month.</t>
  </si>
  <si>
    <t>Monthly Income &amp; Expense Log</t>
  </si>
  <si>
    <t>Starting balance:</t>
  </si>
  <si>
    <t>START BALANCE</t>
  </si>
  <si>
    <t xml:space="preserve"> END BALANCE</t>
  </si>
  <si>
    <t>Expenses</t>
  </si>
  <si>
    <t>Planned</t>
  </si>
  <si>
    <t>Actual</t>
  </si>
  <si>
    <t>Diff.</t>
  </si>
  <si>
    <t>Totals</t>
  </si>
  <si>
    <t>Ingredients/materials</t>
  </si>
  <si>
    <t>Sales of Product #1</t>
  </si>
  <si>
    <t>Rent</t>
  </si>
  <si>
    <t>Sales of Product #2</t>
  </si>
  <si>
    <t>Technology</t>
  </si>
  <si>
    <t>Sales of Product #3</t>
  </si>
  <si>
    <t>Self-salary</t>
  </si>
  <si>
    <t>Sales of Product #4</t>
  </si>
  <si>
    <t>Transportation</t>
  </si>
  <si>
    <t>Other</t>
  </si>
  <si>
    <t>Commissions paid</t>
  </si>
  <si>
    <t>Custom category</t>
  </si>
  <si>
    <t>Employee salaries</t>
  </si>
  <si>
    <t>Utilities</t>
  </si>
  <si>
    <t>Grant Repayment</t>
  </si>
  <si>
    <t>Packaging</t>
  </si>
  <si>
    <t>Custom category 1</t>
  </si>
  <si>
    <t>Custom category 2</t>
  </si>
  <si>
    <t>Custom category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</si>
</sst>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$&quot;#,##0"/>
    <numFmt numFmtId="165" formatCode="&quot;+$&quot;#,###;&quot;-$&quot;#,###;&quot;$&quot;0"/>
    <numFmt numFmtId="166" formatCode="[$GHS]#,##0.00" x16r2:formatCode16="[$GHS-en-ZM]#,##0.00"/>
    <numFmt numFmtId="167" formatCode="mm/dd/yyyy"/>
    <numFmt numFmtId="168" formatCode="&quot;+&quot;#,###%;&quot;-&quot;#,###%;0%"/>
    <numFmt numFmtId="169" formatCode="[$$-409]#,##0.00;[Red]&quot;-&quot;[$$-409]#,##0.00"/>
    <numFmt numFmtId="170" formatCode="mmmm&quot; &quot;yyyy"/>
    <numFmt numFmtId="171" formatCode="d\-mmm\-yyyy"/>
  </numFmts>
  <fonts count="62">
    <font>
      <sz val="11"/>
      <color rgb="FF000000"/>
      <name val="Liberation Sans1"/>
    </font>
    <font>
      <sz val="11"/>
      <color rgb="FF000000"/>
      <name val="Liberation Sans1"/>
    </font>
    <font>
      <b/>
      <sz val="11"/>
      <color rgb="FF000000"/>
      <name val="Liberation Sans1"/>
    </font>
    <font>
      <b/>
      <sz val="11"/>
      <color rgb="FFFFFFFF"/>
      <name val="Liberation Sans1"/>
    </font>
    <font>
      <sz val="11"/>
      <color rgb="FFCC0000"/>
      <name val="Liberation Sans1"/>
    </font>
    <font>
      <sz val="11"/>
      <color rgb="FFC53929"/>
      <name val="Liberation Sans1"/>
    </font>
    <font>
      <sz val="10"/>
      <color rgb="FF000000"/>
      <name val="Liberation Sans"/>
    </font>
    <font>
      <sz val="11"/>
      <color rgb="FF000000"/>
      <name val="Calibri"/>
      <family val="2"/>
    </font>
    <font>
      <sz val="11"/>
      <color rgb="FFFF0000"/>
      <name val="Liberation Sans1"/>
    </font>
    <font>
      <i/>
      <sz val="11"/>
      <color rgb="FF808080"/>
      <name val="Liberation Sans1"/>
    </font>
    <font>
      <sz val="11"/>
      <color rgb="FF006600"/>
      <name val="Liberation Sans1"/>
    </font>
    <font>
      <b/>
      <sz val="24"/>
      <color rgb="FF000000"/>
      <name val="Liberation Sans1"/>
    </font>
    <font>
      <b/>
      <sz val="18"/>
      <color rgb="FF000000"/>
      <name val="Liberation Sans1"/>
    </font>
    <font>
      <b/>
      <sz val="12"/>
      <color rgb="FF000000"/>
      <name val="Liberation Sans1"/>
    </font>
    <font>
      <u/>
      <sz val="11"/>
      <color rgb="FF0000EE"/>
      <name val="Liberation Sans1"/>
    </font>
    <font>
      <u/>
      <sz val="11"/>
      <color rgb="FF0000FF"/>
      <name val="Liberation Sans1"/>
    </font>
    <font>
      <sz val="11"/>
      <color rgb="FF996600"/>
      <name val="Liberation Sans1"/>
    </font>
    <font>
      <sz val="11"/>
      <color rgb="FF333333"/>
      <name val="Liberation Sans1"/>
    </font>
    <font>
      <b/>
      <i/>
      <u/>
      <sz val="11"/>
      <color rgb="FF000000"/>
      <name val="Liberation Sans1"/>
    </font>
    <font>
      <sz val="11"/>
      <color rgb="FF000000"/>
      <name val="Cambria"/>
      <family val="1"/>
    </font>
    <font>
      <b/>
      <sz val="11"/>
      <color rgb="FF000000"/>
      <name val="Cambria"/>
      <family val="1"/>
    </font>
    <font>
      <sz val="11"/>
      <color rgb="FFF46524"/>
      <name val="Lato"/>
      <family val="2"/>
    </font>
    <font>
      <b/>
      <sz val="11"/>
      <color rgb="FF000000"/>
      <name val="Arial"/>
      <family val="2"/>
    </font>
    <font>
      <b/>
      <sz val="11"/>
      <color rgb="FF000000"/>
      <name val="Lato"/>
      <family val="2"/>
    </font>
    <font>
      <sz val="14"/>
      <color rgb="FF000000"/>
      <name val="Liberation Sans1"/>
    </font>
    <font>
      <sz val="11"/>
      <color rgb="FF000000"/>
      <name val="Lato"/>
      <family val="2"/>
    </font>
    <font>
      <b/>
      <sz val="15"/>
      <color rgb="FF000000"/>
      <name val="Liberation Sans1"/>
    </font>
    <font>
      <b/>
      <sz val="14"/>
      <color rgb="FF000000"/>
      <name val="Liberation Sans1"/>
    </font>
    <font>
      <b/>
      <sz val="11"/>
      <color rgb="FFC9211E"/>
      <name val="Liberation Sans1"/>
    </font>
    <font>
      <u/>
      <sz val="14"/>
      <color rgb="FF000000"/>
      <name val="Liberation Sans1"/>
    </font>
    <font>
      <sz val="9"/>
      <color rgb="FFFFFFFF"/>
      <name val="Lato"/>
      <family val="2"/>
    </font>
    <font>
      <b/>
      <sz val="9"/>
      <color rgb="FFFFFFFF"/>
      <name val="Lato"/>
      <family val="2"/>
    </font>
    <font>
      <sz val="9"/>
      <color rgb="FFCCCCCC"/>
      <name val="Lato"/>
      <family val="2"/>
    </font>
    <font>
      <sz val="11"/>
      <color rgb="FFCCCCCC"/>
      <name val="Lato"/>
      <family val="2"/>
    </font>
    <font>
      <i/>
      <sz val="11"/>
      <color rgb="FF334960"/>
      <name val="Lato"/>
      <family val="2"/>
    </font>
    <font>
      <i/>
      <sz val="11"/>
      <color rgb="FFCCCCCC"/>
      <name val="Lato"/>
      <family val="2"/>
    </font>
    <font>
      <sz val="11"/>
      <color rgb="FF334960"/>
      <name val="Lato"/>
      <family val="2"/>
    </font>
    <font>
      <b/>
      <sz val="18"/>
      <color rgb="FFF46524"/>
      <name val="Raleway"/>
    </font>
    <font>
      <b/>
      <sz val="21"/>
      <color rgb="FFF46524"/>
      <name val="Raleway"/>
    </font>
    <font>
      <b/>
      <sz val="11"/>
      <color rgb="FF334960"/>
      <name val="Lato"/>
      <family val="2"/>
    </font>
    <font>
      <b/>
      <sz val="25"/>
      <color rgb="FF334960"/>
      <name val="Lato"/>
      <family val="2"/>
    </font>
    <font>
      <sz val="24"/>
      <color rgb="FF334960"/>
      <name val="Lato"/>
      <family val="2"/>
    </font>
    <font>
      <b/>
      <sz val="24"/>
      <color rgb="FF334960"/>
      <name val="Lato"/>
      <family val="2"/>
    </font>
    <font>
      <i/>
      <sz val="11"/>
      <color rgb="FF576475"/>
      <name val="Lato"/>
      <family val="2"/>
    </font>
    <font>
      <b/>
      <sz val="14"/>
      <color rgb="FF334960"/>
      <name val="Lato"/>
      <family val="2"/>
    </font>
    <font>
      <b/>
      <sz val="14"/>
      <color rgb="FFF46524"/>
      <name val="Lato"/>
      <family val="2"/>
    </font>
    <font>
      <i/>
      <sz val="11"/>
      <color rgb="FFF46524"/>
      <name val="Lato"/>
      <family val="2"/>
    </font>
    <font>
      <sz val="14"/>
      <color rgb="FF000000"/>
      <name val="Lato"/>
      <family val="2"/>
    </font>
    <font>
      <sz val="11"/>
      <color rgb="FF576475"/>
      <name val="Lato"/>
      <family val="2"/>
    </font>
    <font>
      <b/>
      <sz val="11"/>
      <color rgb="FF576475"/>
      <name val="Lato"/>
      <family val="2"/>
    </font>
    <font>
      <b/>
      <sz val="11"/>
      <color rgb="FF666666"/>
      <name val="Lato"/>
      <family val="2"/>
    </font>
    <font>
      <sz val="11"/>
      <color rgb="FF666666"/>
      <name val="Lato"/>
      <family val="2"/>
    </font>
    <font>
      <b/>
      <sz val="11"/>
      <color rgb="FFF46524"/>
      <name val="Lato"/>
      <family val="2"/>
    </font>
    <font>
      <b/>
      <sz val="17"/>
      <color rgb="FFF46524"/>
      <name val="Raleway"/>
    </font>
    <font>
      <b/>
      <sz val="18"/>
      <color rgb="FFF46524"/>
      <name val="Lato"/>
      <family val="2"/>
    </font>
    <font>
      <b/>
      <sz val="17"/>
      <color rgb="FF334960"/>
      <name val="Lato"/>
      <family val="2"/>
    </font>
    <font>
      <b/>
      <sz val="18"/>
      <color rgb="FF334960"/>
      <name val="Lato"/>
      <family val="2"/>
    </font>
    <font>
      <sz val="18"/>
      <color rgb="FF334960"/>
      <name val="Lato"/>
      <family val="2"/>
    </font>
    <font>
      <i/>
      <sz val="9"/>
      <color rgb="FF687887"/>
      <name val="Lato"/>
      <family val="2"/>
    </font>
    <font>
      <sz val="11"/>
      <color rgb="FF434343"/>
      <name val="Lato"/>
      <family val="2"/>
    </font>
    <font>
      <b/>
      <sz val="11"/>
      <color rgb="FF434343"/>
      <name val="Lato"/>
      <family val="2"/>
    </font>
    <font>
      <sz val="11"/>
      <color rgb="FF687887"/>
      <name val="Lato"/>
      <family val="2"/>
    </font>
  </fonts>
  <fills count="1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C0C0C0"/>
        <bgColor rgb="FFC0C0C0"/>
      </patternFill>
    </fill>
    <fill>
      <patternFill patternType="solid">
        <fgColor rgb="FFFFCCCC"/>
        <bgColor rgb="FFFFCCCC"/>
      </patternFill>
    </fill>
    <fill>
      <patternFill patternType="solid">
        <fgColor rgb="FFFCECE6"/>
        <bgColor rgb="FFFCECE6"/>
      </patternFill>
    </fill>
    <fill>
      <patternFill patternType="solid">
        <fgColor rgb="FFCC0000"/>
        <bgColor rgb="FFCC0000"/>
      </patternFill>
    </fill>
    <fill>
      <patternFill patternType="solid">
        <fgColor rgb="FFFF0000"/>
        <bgColor rgb="FFFF0000"/>
      </patternFill>
    </fill>
    <fill>
      <patternFill patternType="solid">
        <fgColor rgb="FFFF8080"/>
        <bgColor rgb="FFFF808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334960"/>
        <bgColor rgb="FF334960"/>
      </patternFill>
    </fill>
    <fill>
      <patternFill patternType="solid">
        <fgColor rgb="FFFFF2ED"/>
        <bgColor rgb="FFFFF2ED"/>
      </patternFill>
    </fill>
    <fill>
      <patternFill patternType="solid">
        <fgColor rgb="FFEBEDEF"/>
        <bgColor rgb="FFEBEDEF"/>
      </patternFill>
    </fill>
  </fills>
  <borders count="2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9D9D9"/>
      </left>
      <right/>
      <top style="thin">
        <color rgb="FFD9D9D9"/>
      </top>
      <bottom/>
      <diagonal/>
    </border>
    <border>
      <left/>
      <right/>
      <top style="thin">
        <color rgb="FFD9D9D9"/>
      </top>
      <bottom/>
      <diagonal/>
    </border>
    <border>
      <left/>
      <right style="thin">
        <color rgb="FFD9D9D9"/>
      </right>
      <top style="thin">
        <color rgb="FFD9D9D9"/>
      </top>
      <bottom/>
      <diagonal/>
    </border>
    <border>
      <left/>
      <right style="dotted">
        <color rgb="FFB7B7B7"/>
      </right>
      <top/>
      <bottom/>
      <diagonal/>
    </border>
    <border>
      <left style="dotted">
        <color rgb="FFB7B7B7"/>
      </left>
      <right/>
      <top/>
      <bottom/>
      <diagonal/>
    </border>
    <border>
      <left style="thin">
        <color rgb="FFD9D9D9"/>
      </left>
      <right/>
      <top/>
      <bottom/>
      <diagonal/>
    </border>
    <border>
      <left/>
      <right style="thin">
        <color rgb="FFD9D9D9"/>
      </right>
      <top/>
      <bottom/>
      <diagonal/>
    </border>
    <border>
      <left/>
      <right/>
      <top/>
      <bottom style="dotted">
        <color rgb="FFB7B7B7"/>
      </bottom>
      <diagonal/>
    </border>
    <border>
      <left/>
      <right/>
      <top style="dotted">
        <color rgb="FFB7B7B7"/>
      </top>
      <bottom/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A7B0BF"/>
      </bottom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A7B0BF"/>
      </top>
      <bottom/>
      <diagonal/>
    </border>
    <border>
      <left style="thin">
        <color rgb="FFFFFFFF"/>
      </left>
      <right style="thin">
        <color rgb="FFFFFFFF"/>
      </right>
      <top style="thin">
        <color rgb="FFA7B0B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37">
    <xf numFmtId="0" fontId="0" fillId="0" borderId="0"/>
    <xf numFmtId="0" fontId="12" fillId="0" borderId="0" applyNumberFormat="0" applyFill="0" applyBorder="0" applyProtection="0"/>
    <xf numFmtId="0" fontId="13" fillId="0" borderId="0" applyNumberFormat="0" applyFill="0" applyBorder="0" applyProtection="0"/>
    <xf numFmtId="0" fontId="11" fillId="0" borderId="0" applyNumberFormat="0" applyBorder="0" applyProtection="0"/>
    <xf numFmtId="0" fontId="10" fillId="11" borderId="0" applyNumberFormat="0" applyBorder="0" applyProtection="0"/>
    <xf numFmtId="0" fontId="4" fillId="6" borderId="0" applyNumberFormat="0" applyBorder="0" applyProtection="0"/>
    <xf numFmtId="0" fontId="16" fillId="12" borderId="0" applyNumberFormat="0" applyBorder="0" applyProtection="0"/>
    <xf numFmtId="0" fontId="17" fillId="12" borderId="1" applyNumberFormat="0" applyProtection="0"/>
    <xf numFmtId="0" fontId="2" fillId="0" borderId="0" applyNumberFormat="0" applyFill="0" applyBorder="0" applyProtection="0"/>
    <xf numFmtId="0" fontId="3" fillId="2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2" fillId="5" borderId="0" applyNumberFormat="0" applyBorder="0" applyProtection="0"/>
    <xf numFmtId="0" fontId="2" fillId="0" borderId="0" applyNumberFormat="0" applyBorder="0" applyProtection="0"/>
    <xf numFmtId="0" fontId="5" fillId="0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Protection="0"/>
    <xf numFmtId="0" fontId="6" fillId="0" borderId="0" applyNumberFormat="0" applyBorder="0" applyProtection="0"/>
    <xf numFmtId="0" fontId="7" fillId="0" borderId="0" applyNumberFormat="0" applyBorder="0" applyProtection="0"/>
    <xf numFmtId="0" fontId="3" fillId="8" borderId="0" applyNumberFormat="0" applyBorder="0" applyProtection="0"/>
    <xf numFmtId="0" fontId="3" fillId="9" borderId="0" applyNumberFormat="0" applyBorder="0" applyProtection="0"/>
    <xf numFmtId="0" fontId="8" fillId="10" borderId="0" applyNumberFormat="0" applyBorder="0" applyProtection="0"/>
    <xf numFmtId="0" fontId="9" fillId="0" borderId="0" applyNumberFormat="0" applyFill="0" applyBorder="0" applyProtection="0"/>
    <xf numFmtId="0" fontId="9" fillId="0" borderId="0" applyNumberFormat="0" applyBorder="0" applyProtection="0"/>
    <xf numFmtId="0" fontId="11" fillId="0" borderId="0" applyNumberFormat="0" applyFill="0" applyBorder="0" applyProtection="0"/>
    <xf numFmtId="0" fontId="14" fillId="0" borderId="0" applyNumberFormat="0" applyFill="0" applyBorder="0" applyProtection="0"/>
    <xf numFmtId="0" fontId="15" fillId="0" borderId="0" applyNumberFormat="0" applyBorder="0" applyProtection="0"/>
    <xf numFmtId="0" fontId="18" fillId="0" borderId="0" applyNumberFormat="0" applyFill="0" applyBorder="0" applyProtection="0"/>
    <xf numFmtId="0" fontId="18" fillId="0" borderId="0" applyNumberFormat="0" applyBorder="0" applyProtection="0"/>
    <xf numFmtId="0" fontId="1" fillId="0" borderId="0" applyNumberFormat="0" applyFill="0" applyBorder="0" applyProtection="0"/>
    <xf numFmtId="0" fontId="1" fillId="0" borderId="0" applyNumberFormat="0" applyBorder="0" applyProtection="0"/>
    <xf numFmtId="0" fontId="1" fillId="0" borderId="0" applyNumberFormat="0" applyFill="0" applyBorder="0" applyProtection="0"/>
    <xf numFmtId="0" fontId="1" fillId="0" borderId="0" applyNumberFormat="0" applyBorder="0" applyProtection="0"/>
    <xf numFmtId="0" fontId="4" fillId="0" borderId="0" applyNumberFormat="0" applyFill="0" applyBorder="0" applyProtection="0"/>
    <xf numFmtId="0" fontId="8" fillId="0" borderId="0" applyNumberFormat="0" applyBorder="0" applyProtection="0"/>
  </cellStyleXfs>
  <cellXfs count="127">
    <xf numFmtId="0" fontId="0" fillId="0" borderId="0" xfId="0"/>
    <xf numFmtId="0" fontId="19" fillId="13" borderId="0" xfId="0" applyFont="1" applyFill="1" applyAlignment="1"/>
    <xf numFmtId="0" fontId="20" fillId="14" borderId="0" xfId="0" applyFont="1" applyFill="1" applyAlignment="1">
      <alignment horizontal="right"/>
    </xf>
    <xf numFmtId="166" fontId="20" fillId="13" borderId="0" xfId="0" applyNumberFormat="1" applyFont="1" applyFill="1" applyAlignment="1">
      <alignment horizontal="right"/>
    </xf>
    <xf numFmtId="166" fontId="20" fillId="14" borderId="0" xfId="0" applyNumberFormat="1" applyFont="1" applyFill="1" applyAlignment="1">
      <alignment horizontal="right"/>
    </xf>
    <xf numFmtId="0" fontId="21" fillId="13" borderId="0" xfId="0" applyFont="1" applyFill="1" applyAlignment="1"/>
    <xf numFmtId="0" fontId="21" fillId="14" borderId="0" xfId="0" applyFont="1" applyFill="1" applyAlignment="1"/>
    <xf numFmtId="0" fontId="0" fillId="0" borderId="0" xfId="0" applyFont="1" applyAlignment="1"/>
    <xf numFmtId="171" fontId="22" fillId="13" borderId="0" xfId="0" applyNumberFormat="1" applyFont="1" applyFill="1" applyAlignment="1">
      <alignment horizontal="left" vertical="center"/>
    </xf>
    <xf numFmtId="0" fontId="22" fillId="14" borderId="0" xfId="0" applyFont="1" applyFill="1" applyAlignment="1">
      <alignment horizontal="left" vertical="center"/>
    </xf>
    <xf numFmtId="166" fontId="22" fillId="13" borderId="0" xfId="0" applyNumberFormat="1" applyFont="1" applyFill="1" applyAlignment="1">
      <alignment horizontal="left"/>
    </xf>
    <xf numFmtId="166" fontId="22" fillId="14" borderId="0" xfId="0" applyNumberFormat="1" applyFont="1" applyFill="1" applyAlignment="1">
      <alignment horizontal="left"/>
    </xf>
    <xf numFmtId="0" fontId="23" fillId="13" borderId="0" xfId="0" applyFont="1" applyFill="1" applyAlignment="1">
      <alignment vertical="center"/>
    </xf>
    <xf numFmtId="0" fontId="23" fillId="14" borderId="0" xfId="0" applyFont="1" applyFill="1" applyAlignment="1">
      <alignment vertical="center"/>
    </xf>
    <xf numFmtId="0" fontId="24" fillId="0" borderId="2" xfId="0" applyFont="1" applyBorder="1" applyAlignment="1"/>
    <xf numFmtId="169" fontId="24" fillId="0" borderId="2" xfId="0" applyNumberFormat="1" applyFont="1" applyBorder="1" applyAlignment="1"/>
    <xf numFmtId="0" fontId="25" fillId="14" borderId="0" xfId="0" applyFont="1" applyFill="1" applyAlignment="1">
      <alignment vertical="center"/>
    </xf>
    <xf numFmtId="0" fontId="0" fillId="0" borderId="2" xfId="0" applyFont="1" applyBorder="1" applyAlignment="1"/>
    <xf numFmtId="0" fontId="26" fillId="0" borderId="0" xfId="0" applyFont="1" applyAlignment="1"/>
    <xf numFmtId="0" fontId="27" fillId="0" borderId="0" xfId="0" applyFont="1" applyAlignment="1"/>
    <xf numFmtId="0" fontId="28" fillId="0" borderId="0" xfId="0" applyFont="1" applyAlignment="1"/>
    <xf numFmtId="0" fontId="29" fillId="0" borderId="2" xfId="0" applyFont="1" applyBorder="1" applyAlignment="1"/>
    <xf numFmtId="0" fontId="19" fillId="0" borderId="0" xfId="0" applyFont="1" applyAlignment="1"/>
    <xf numFmtId="0" fontId="25" fillId="15" borderId="0" xfId="0" applyFont="1" applyFill="1" applyAlignment="1"/>
    <xf numFmtId="0" fontId="25" fillId="15" borderId="0" xfId="0" applyFont="1" applyFill="1" applyAlignment="1">
      <alignment horizontal="right"/>
    </xf>
    <xf numFmtId="0" fontId="30" fillId="15" borderId="0" xfId="0" applyFont="1" applyFill="1" applyAlignment="1">
      <alignment vertical="center" wrapText="1"/>
    </xf>
    <xf numFmtId="0" fontId="32" fillId="15" borderId="0" xfId="0" applyFont="1" applyFill="1" applyAlignment="1">
      <alignment vertical="top" wrapText="1"/>
    </xf>
    <xf numFmtId="0" fontId="32" fillId="15" borderId="0" xfId="0" applyFont="1" applyFill="1" applyAlignment="1">
      <alignment horizontal="left" vertical="top" wrapText="1"/>
    </xf>
    <xf numFmtId="0" fontId="33" fillId="15" borderId="0" xfId="0" applyFont="1" applyFill="1" applyAlignment="1">
      <alignment vertical="top" wrapText="1"/>
    </xf>
    <xf numFmtId="0" fontId="32" fillId="15" borderId="0" xfId="0" applyFont="1" applyFill="1" applyAlignment="1">
      <alignment wrapText="1"/>
    </xf>
    <xf numFmtId="0" fontId="32" fillId="15" borderId="0" xfId="0" applyFont="1" applyFill="1" applyAlignment="1">
      <alignment horizontal="left" wrapText="1"/>
    </xf>
    <xf numFmtId="0" fontId="25" fillId="0" borderId="0" xfId="0" applyFont="1" applyAlignment="1"/>
    <xf numFmtId="0" fontId="25" fillId="0" borderId="0" xfId="0" applyFont="1" applyAlignment="1">
      <alignment vertical="top"/>
    </xf>
    <xf numFmtId="0" fontId="36" fillId="0" borderId="0" xfId="0" applyFont="1" applyAlignment="1">
      <alignment vertical="top"/>
    </xf>
    <xf numFmtId="0" fontId="36" fillId="0" borderId="0" xfId="0" applyFont="1" applyAlignment="1">
      <alignment horizontal="right" vertical="top"/>
    </xf>
    <xf numFmtId="0" fontId="21" fillId="0" borderId="0" xfId="0" applyFont="1" applyAlignment="1">
      <alignment vertical="top"/>
    </xf>
    <xf numFmtId="0" fontId="37" fillId="14" borderId="0" xfId="0" applyFont="1" applyFill="1" applyAlignment="1">
      <alignment horizontal="left" vertical="top"/>
    </xf>
    <xf numFmtId="0" fontId="38" fillId="14" borderId="0" xfId="0" applyFont="1" applyFill="1" applyAlignment="1">
      <alignment horizontal="left" vertical="top"/>
    </xf>
    <xf numFmtId="164" fontId="39" fillId="16" borderId="0" xfId="0" applyNumberFormat="1" applyFont="1" applyFill="1" applyAlignment="1">
      <alignment vertical="center"/>
    </xf>
    <xf numFmtId="0" fontId="34" fillId="0" borderId="0" xfId="0" applyFont="1" applyAlignment="1">
      <alignment vertical="top"/>
    </xf>
    <xf numFmtId="170" fontId="40" fillId="14" borderId="0" xfId="0" applyNumberFormat="1" applyFont="1" applyFill="1" applyAlignment="1">
      <alignment horizontal="left" vertical="top"/>
    </xf>
    <xf numFmtId="0" fontId="23" fillId="0" borderId="0" xfId="0" applyFont="1" applyAlignment="1"/>
    <xf numFmtId="0" fontId="25" fillId="0" borderId="0" xfId="0" applyFont="1" applyAlignment="1">
      <alignment horizontal="left"/>
    </xf>
    <xf numFmtId="0" fontId="25" fillId="17" borderId="3" xfId="0" applyFont="1" applyFill="1" applyBorder="1" applyAlignment="1"/>
    <xf numFmtId="0" fontId="25" fillId="17" borderId="4" xfId="0" applyFont="1" applyFill="1" applyBorder="1" applyAlignment="1"/>
    <xf numFmtId="0" fontId="25" fillId="17" borderId="5" xfId="0" applyFont="1" applyFill="1" applyBorder="1" applyAlignment="1"/>
    <xf numFmtId="0" fontId="25" fillId="17" borderId="8" xfId="0" applyFont="1" applyFill="1" applyBorder="1" applyAlignment="1"/>
    <xf numFmtId="0" fontId="25" fillId="17" borderId="0" xfId="0" applyFont="1" applyFill="1" applyAlignment="1"/>
    <xf numFmtId="0" fontId="25" fillId="17" borderId="9" xfId="0" applyFont="1" applyFill="1" applyBorder="1" applyAlignment="1"/>
    <xf numFmtId="164" fontId="25" fillId="0" borderId="0" xfId="0" applyNumberFormat="1" applyFont="1" applyAlignment="1"/>
    <xf numFmtId="0" fontId="42" fillId="0" borderId="0" xfId="0" applyFont="1" applyAlignment="1">
      <alignment horizontal="left"/>
    </xf>
    <xf numFmtId="9" fontId="42" fillId="0" borderId="0" xfId="0" applyNumberFormat="1" applyFont="1" applyAlignment="1">
      <alignment horizontal="left"/>
    </xf>
    <xf numFmtId="0" fontId="44" fillId="0" borderId="6" xfId="0" applyFont="1" applyBorder="1" applyAlignment="1">
      <alignment horizontal="right"/>
    </xf>
    <xf numFmtId="164" fontId="45" fillId="0" borderId="0" xfId="0" applyNumberFormat="1" applyFont="1" applyAlignment="1">
      <alignment horizontal="left"/>
    </xf>
    <xf numFmtId="164" fontId="23" fillId="0" borderId="0" xfId="0" applyNumberFormat="1" applyFont="1" applyAlignment="1"/>
    <xf numFmtId="0" fontId="43" fillId="0" borderId="0" xfId="0" applyFont="1" applyAlignment="1">
      <alignment horizontal="left" vertical="top"/>
    </xf>
    <xf numFmtId="164" fontId="43" fillId="0" borderId="6" xfId="0" applyNumberFormat="1" applyFont="1" applyBorder="1" applyAlignment="1">
      <alignment horizontal="center" vertical="top"/>
    </xf>
    <xf numFmtId="164" fontId="46" fillId="0" borderId="0" xfId="0" applyNumberFormat="1" applyFont="1" applyAlignment="1">
      <alignment horizontal="center" vertical="top"/>
    </xf>
    <xf numFmtId="0" fontId="25" fillId="0" borderId="0" xfId="0" applyFont="1" applyAlignment="1">
      <alignment vertical="center"/>
    </xf>
    <xf numFmtId="0" fontId="25" fillId="17" borderId="12" xfId="0" applyFont="1" applyFill="1" applyBorder="1" applyAlignment="1"/>
    <xf numFmtId="0" fontId="25" fillId="17" borderId="13" xfId="0" applyFont="1" applyFill="1" applyBorder="1" applyAlignment="1"/>
    <xf numFmtId="0" fontId="25" fillId="17" borderId="13" xfId="0" applyFont="1" applyFill="1" applyBorder="1" applyAlignment="1">
      <alignment vertical="top"/>
    </xf>
    <xf numFmtId="0" fontId="25" fillId="17" borderId="14" xfId="0" applyFont="1" applyFill="1" applyBorder="1" applyAlignment="1"/>
    <xf numFmtId="0" fontId="47" fillId="0" borderId="0" xfId="0" applyFont="1" applyAlignment="1">
      <alignment vertical="center"/>
    </xf>
    <xf numFmtId="0" fontId="44" fillId="0" borderId="0" xfId="0" applyFont="1" applyAlignment="1">
      <alignment horizontal="left" vertical="center"/>
    </xf>
    <xf numFmtId="0" fontId="47" fillId="0" borderId="0" xfId="0" applyFont="1" applyAlignment="1">
      <alignment horizontal="right"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horizontal="left" vertical="center"/>
    </xf>
    <xf numFmtId="164" fontId="48" fillId="0" borderId="0" xfId="0" applyNumberFormat="1" applyFont="1" applyAlignment="1">
      <alignment horizontal="right" vertical="center"/>
    </xf>
    <xf numFmtId="0" fontId="39" fillId="0" borderId="0" xfId="0" applyFont="1" applyAlignment="1">
      <alignment horizontal="left" vertical="center"/>
    </xf>
    <xf numFmtId="164" fontId="36" fillId="0" borderId="0" xfId="0" applyNumberFormat="1" applyFont="1" applyAlignment="1">
      <alignment horizontal="right" vertical="center"/>
    </xf>
    <xf numFmtId="0" fontId="50" fillId="0" borderId="0" xfId="0" applyFont="1" applyAlignment="1">
      <alignment horizontal="left"/>
    </xf>
    <xf numFmtId="164" fontId="51" fillId="0" borderId="0" xfId="0" applyNumberFormat="1" applyFont="1" applyAlignment="1">
      <alignment horizontal="right"/>
    </xf>
    <xf numFmtId="0" fontId="52" fillId="0" borderId="0" xfId="0" applyFont="1" applyAlignment="1">
      <alignment vertical="top"/>
    </xf>
    <xf numFmtId="0" fontId="23" fillId="0" borderId="0" xfId="0" applyFont="1" applyAlignment="1">
      <alignment vertical="top"/>
    </xf>
    <xf numFmtId="0" fontId="52" fillId="0" borderId="0" xfId="0" applyFont="1" applyAlignment="1">
      <alignment horizontal="right" vertical="top"/>
    </xf>
    <xf numFmtId="0" fontId="37" fillId="0" borderId="0" xfId="0" applyFont="1" applyAlignment="1">
      <alignment horizontal="left" vertical="top"/>
    </xf>
    <xf numFmtId="0" fontId="54" fillId="0" borderId="0" xfId="0" applyFont="1" applyAlignment="1">
      <alignment horizontal="left" vertical="top"/>
    </xf>
    <xf numFmtId="0" fontId="36" fillId="0" borderId="16" xfId="0" applyFont="1" applyBorder="1" applyAlignment="1"/>
    <xf numFmtId="0" fontId="39" fillId="0" borderId="17" xfId="0" applyFont="1" applyBorder="1" applyAlignment="1">
      <alignment horizontal="right"/>
    </xf>
    <xf numFmtId="0" fontId="55" fillId="0" borderId="17" xfId="0" applyFont="1" applyBorder="1" applyAlignment="1">
      <alignment horizontal="left"/>
    </xf>
    <xf numFmtId="0" fontId="36" fillId="0" borderId="16" xfId="0" applyFont="1" applyBorder="1" applyAlignment="1">
      <alignment horizontal="right"/>
    </xf>
    <xf numFmtId="0" fontId="56" fillId="0" borderId="17" xfId="0" applyFont="1" applyBorder="1" applyAlignment="1">
      <alignment horizontal="left"/>
    </xf>
    <xf numFmtId="0" fontId="57" fillId="0" borderId="17" xfId="0" applyFont="1" applyBorder="1" applyAlignment="1">
      <alignment horizontal="left"/>
    </xf>
    <xf numFmtId="0" fontId="58" fillId="0" borderId="0" xfId="0" applyFont="1" applyAlignment="1">
      <alignment vertical="top"/>
    </xf>
    <xf numFmtId="0" fontId="58" fillId="0" borderId="15" xfId="0" applyFont="1" applyBorder="1" applyAlignment="1">
      <alignment vertical="top"/>
    </xf>
    <xf numFmtId="164" fontId="58" fillId="0" borderId="15" xfId="0" applyNumberFormat="1" applyFont="1" applyBorder="1" applyAlignment="1">
      <alignment horizontal="right" vertical="top"/>
    </xf>
    <xf numFmtId="165" fontId="58" fillId="0" borderId="15" xfId="0" applyNumberFormat="1" applyFont="1" applyBorder="1" applyAlignment="1">
      <alignment horizontal="right" vertical="top"/>
    </xf>
    <xf numFmtId="0" fontId="58" fillId="0" borderId="0" xfId="0" applyFont="1" applyAlignment="1">
      <alignment horizontal="right" vertical="top"/>
    </xf>
    <xf numFmtId="0" fontId="58" fillId="0" borderId="15" xfId="0" applyFont="1" applyBorder="1" applyAlignment="1">
      <alignment horizontal="left" vertical="top"/>
    </xf>
    <xf numFmtId="0" fontId="58" fillId="0" borderId="15" xfId="0" applyFont="1" applyBorder="1" applyAlignment="1">
      <alignment horizontal="right" vertical="top"/>
    </xf>
    <xf numFmtId="0" fontId="36" fillId="0" borderId="0" xfId="0" applyFont="1" applyAlignment="1">
      <alignment vertical="center"/>
    </xf>
    <xf numFmtId="164" fontId="59" fillId="0" borderId="19" xfId="0" applyNumberFormat="1" applyFont="1" applyBorder="1" applyAlignment="1">
      <alignment horizontal="right" vertical="center"/>
    </xf>
    <xf numFmtId="165" fontId="59" fillId="0" borderId="0" xfId="0" applyNumberFormat="1" applyFont="1" applyAlignment="1">
      <alignment horizontal="right" vertical="center"/>
    </xf>
    <xf numFmtId="0" fontId="36" fillId="0" borderId="0" xfId="0" applyFont="1" applyAlignment="1">
      <alignment horizontal="right" vertical="center"/>
    </xf>
    <xf numFmtId="164" fontId="59" fillId="0" borderId="20" xfId="0" applyNumberFormat="1" applyFont="1" applyBorder="1" applyAlignment="1">
      <alignment horizontal="right" vertical="center"/>
    </xf>
    <xf numFmtId="164" fontId="59" fillId="0" borderId="21" xfId="0" applyNumberFormat="1" applyFont="1" applyBorder="1" applyAlignment="1">
      <alignment horizontal="right" vertical="center"/>
    </xf>
    <xf numFmtId="164" fontId="59" fillId="0" borderId="0" xfId="0" applyNumberFormat="1" applyFont="1" applyAlignment="1">
      <alignment horizontal="right" vertical="center"/>
    </xf>
    <xf numFmtId="165" fontId="61" fillId="0" borderId="0" xfId="0" applyNumberFormat="1" applyFont="1" applyAlignment="1">
      <alignment horizontal="right" vertical="center"/>
    </xf>
    <xf numFmtId="0" fontId="25" fillId="0" borderId="0" xfId="0" applyFont="1" applyAlignment="1">
      <alignment horizontal="right" vertical="center"/>
    </xf>
    <xf numFmtId="164" fontId="59" fillId="0" borderId="21" xfId="0" applyNumberFormat="1" applyFont="1" applyBorder="1" applyAlignment="1">
      <alignment vertical="center"/>
    </xf>
    <xf numFmtId="167" fontId="25" fillId="0" borderId="0" xfId="0" applyNumberFormat="1" applyFont="1" applyAlignment="1">
      <alignment horizontal="right" vertical="center"/>
    </xf>
    <xf numFmtId="164" fontId="59" fillId="0" borderId="21" xfId="0" applyNumberFormat="1" applyFont="1" applyBorder="1" applyAlignment="1"/>
    <xf numFmtId="164" fontId="59" fillId="0" borderId="21" xfId="0" applyNumberFormat="1" applyFont="1" applyBorder="1" applyAlignment="1">
      <alignment horizontal="right"/>
    </xf>
    <xf numFmtId="164" fontId="60" fillId="0" borderId="21" xfId="0" applyNumberFormat="1" applyFont="1" applyBorder="1" applyAlignment="1">
      <alignment vertical="center"/>
    </xf>
    <xf numFmtId="0" fontId="60" fillId="0" borderId="21" xfId="0" applyFont="1" applyBorder="1" applyAlignment="1"/>
    <xf numFmtId="164" fontId="60" fillId="0" borderId="21" xfId="0" applyNumberFormat="1" applyFont="1" applyFill="1" applyBorder="1" applyAlignment="1">
      <alignment vertical="center"/>
    </xf>
    <xf numFmtId="0" fontId="0" fillId="0" borderId="21" xfId="0" applyFill="1" applyBorder="1"/>
    <xf numFmtId="0" fontId="0" fillId="14" borderId="0" xfId="0" applyFill="1"/>
    <xf numFmtId="0" fontId="53" fillId="0" borderId="15" xfId="0" applyFont="1" applyFill="1" applyBorder="1" applyAlignment="1">
      <alignment horizontal="left" vertical="top"/>
    </xf>
    <xf numFmtId="0" fontId="0" fillId="0" borderId="18" xfId="0" applyFill="1" applyBorder="1"/>
    <xf numFmtId="9" fontId="43" fillId="17" borderId="0" xfId="0" applyNumberFormat="1" applyFont="1" applyFill="1" applyAlignment="1">
      <alignment horizontal="center" vertical="top"/>
    </xf>
    <xf numFmtId="0" fontId="0" fillId="17" borderId="0" xfId="0" applyFill="1"/>
    <xf numFmtId="0" fontId="44" fillId="0" borderId="0" xfId="0" applyFont="1" applyFill="1" applyAlignment="1">
      <alignment horizontal="left" vertical="center"/>
    </xf>
    <xf numFmtId="0" fontId="48" fillId="14" borderId="0" xfId="0" applyFont="1" applyFill="1" applyAlignment="1">
      <alignment vertical="center"/>
    </xf>
    <xf numFmtId="0" fontId="36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right" vertical="center"/>
    </xf>
    <xf numFmtId="164" fontId="25" fillId="0" borderId="6" xfId="0" applyNumberFormat="1" applyFont="1" applyFill="1" applyBorder="1" applyAlignment="1"/>
    <xf numFmtId="0" fontId="25" fillId="0" borderId="7" xfId="0" applyFont="1" applyFill="1" applyBorder="1" applyAlignment="1"/>
    <xf numFmtId="168" fontId="41" fillId="17" borderId="0" xfId="0" applyNumberFormat="1" applyFont="1" applyFill="1" applyAlignment="1">
      <alignment horizontal="center"/>
    </xf>
    <xf numFmtId="0" fontId="43" fillId="17" borderId="10" xfId="0" applyFont="1" applyFill="1" applyBorder="1" applyAlignment="1">
      <alignment horizontal="center" vertical="top"/>
    </xf>
    <xf numFmtId="164" fontId="41" fillId="17" borderId="11" xfId="0" applyNumberFormat="1" applyFont="1" applyFill="1" applyBorder="1" applyAlignment="1">
      <alignment horizontal="center"/>
    </xf>
    <xf numFmtId="0" fontId="31" fillId="15" borderId="0" xfId="0" applyFont="1" applyFill="1" applyAlignment="1">
      <alignment vertical="center" wrapText="1"/>
    </xf>
    <xf numFmtId="0" fontId="31" fillId="15" borderId="0" xfId="0" applyFont="1" applyFill="1" applyAlignment="1">
      <alignment horizontal="left" vertical="center" wrapText="1"/>
    </xf>
    <xf numFmtId="0" fontId="33" fillId="15" borderId="0" xfId="0" applyFont="1" applyFill="1" applyAlignment="1">
      <alignment horizontal="left" vertical="top" wrapText="1"/>
    </xf>
    <xf numFmtId="0" fontId="34" fillId="16" borderId="0" xfId="0" applyFont="1" applyFill="1" applyAlignment="1">
      <alignment horizontal="left" vertical="center" wrapText="1"/>
    </xf>
    <xf numFmtId="0" fontId="35" fillId="15" borderId="0" xfId="0" applyFont="1" applyFill="1" applyAlignment="1">
      <alignment horizontal="left" vertical="center" wrapText="1"/>
    </xf>
  </cellXfs>
  <cellStyles count="37">
    <cellStyle name="Accent" xfId="8" xr:uid="{C1C101E8-11F3-4899-B442-9DD588C7D9A5}"/>
    <cellStyle name="Accent 1" xfId="9" xr:uid="{D2A42ED8-F3DE-4652-A1DA-2D38E72B81AA}"/>
    <cellStyle name="Accent 1 1" xfId="10" xr:uid="{5D0D04EC-709C-4559-B936-B9B50F5C2E52}"/>
    <cellStyle name="Accent 2" xfId="11" xr:uid="{60D21D05-F6AF-422E-BDCF-58C1BF81E32E}"/>
    <cellStyle name="Accent 2 1" xfId="12" xr:uid="{1A3B04C8-35A4-4215-B864-D712174E45B1}"/>
    <cellStyle name="Accent 3" xfId="13" xr:uid="{523F6F94-FC84-4554-812E-D9D51673E740}"/>
    <cellStyle name="Accent 3 1" xfId="14" xr:uid="{AE353108-F12B-40A1-BA19-38ED1E26301C}"/>
    <cellStyle name="Accent 4" xfId="15" xr:uid="{AE477DEA-27B0-41C9-A5DA-3D1649AC92E4}"/>
    <cellStyle name="Bad" xfId="5" builtinId="27" customBuiltin="1"/>
    <cellStyle name="cf1" xfId="16" xr:uid="{7B3D1758-0891-4CBF-B9EE-8BE1879E0032}"/>
    <cellStyle name="cf2" xfId="17" xr:uid="{9A2AFA27-6797-4068-BDDA-1A5C4E1B981C}"/>
    <cellStyle name="ConditionalStyle_1" xfId="18" xr:uid="{F4AB54AC-887C-47B0-9E53-86B5054ADB2F}"/>
    <cellStyle name="Default" xfId="19" xr:uid="{B0D99ED2-9742-4540-98DF-739805E970F0}"/>
    <cellStyle name="Default 1" xfId="20" xr:uid="{CC2D752F-8277-40F3-AAC5-489D05E02D11}"/>
    <cellStyle name="Error" xfId="21" xr:uid="{97DD7607-0B66-4927-9FA4-7B25008E2D64}"/>
    <cellStyle name="Error 1" xfId="22" xr:uid="{0319DEF0-7915-4DB7-AB7D-1FCFF54ED474}"/>
    <cellStyle name="Excel_BuiltIn_Bad" xfId="23" xr:uid="{C344BF2D-7B2D-463E-A460-6170E1C0B840}"/>
    <cellStyle name="Footnote" xfId="24" xr:uid="{4CF9DBF8-298F-4343-9A36-FFEF2421EB94}"/>
    <cellStyle name="Footnote 1" xfId="25" xr:uid="{D9BDF8C4-7A91-42C9-BCCE-6834B177C0B5}"/>
    <cellStyle name="Good" xfId="4" builtinId="26" customBuiltin="1"/>
    <cellStyle name="Heading" xfId="26" xr:uid="{B5AAC2CA-9141-4A22-AB17-E2A709650854}"/>
    <cellStyle name="Heading 1" xfId="1" builtinId="16" customBuiltin="1"/>
    <cellStyle name="Heading 2" xfId="2" builtinId="17" customBuiltin="1"/>
    <cellStyle name="Heading 3" xfId="3" builtinId="18" customBuiltin="1"/>
    <cellStyle name="Hyperlink" xfId="27" xr:uid="{98F54FAF-BDFD-4E76-929D-E1ABE95503EE}"/>
    <cellStyle name="Hyperlink 1" xfId="28" xr:uid="{EC2E21AD-21D2-48CC-9A12-03F0707B756C}"/>
    <cellStyle name="Neutral" xfId="6" builtinId="28" customBuiltin="1"/>
    <cellStyle name="Normal" xfId="0" builtinId="0" customBuiltin="1"/>
    <cellStyle name="Note" xfId="7" builtinId="10" customBuiltin="1"/>
    <cellStyle name="Result" xfId="29" xr:uid="{A62C6A63-BD84-45AF-A2B1-554DD1EA10C2}"/>
    <cellStyle name="Result 1" xfId="30" xr:uid="{92EE0EDA-930B-41BE-8E73-54BDD5D69A54}"/>
    <cellStyle name="Status" xfId="31" xr:uid="{3CE39FB1-AC8B-4C97-9C8B-EA645D9C5843}"/>
    <cellStyle name="Status 1" xfId="32" xr:uid="{AEC0C38C-EF1C-402E-BDD6-2BB91A7D395E}"/>
    <cellStyle name="Text" xfId="33" xr:uid="{2A5663A2-4C74-4867-98AC-76CE49679917}"/>
    <cellStyle name="Text 1" xfId="34" xr:uid="{880BA646-359D-4FDC-BABF-B303CF099282}"/>
    <cellStyle name="Warning" xfId="35" xr:uid="{1B77B270-347E-4344-AA95-B12D72149789}"/>
    <cellStyle name="Warning 1" xfId="36" xr:uid="{439C7F73-9B4C-48A4-9B19-B5610217B6FA}"/>
  </cellStyles>
  <dxfs count="3">
    <dxf>
      <font>
        <color rgb="FFC53929"/>
      </font>
      <fill>
        <patternFill patternType="none"/>
      </fill>
    </dxf>
    <dxf>
      <font>
        <color rgb="FF000000"/>
      </font>
      <fill>
        <patternFill patternType="solid">
          <fgColor rgb="FFFCECE6"/>
          <bgColor rgb="FFFCECE6"/>
        </patternFill>
      </fill>
    </dxf>
    <dxf>
      <font>
        <color rgb="FF000000"/>
      </font>
      <fill>
        <patternFill patternType="solid">
          <fgColor rgb="FFFCECE6"/>
          <bgColor rgb="FFFCECE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D47B5-2EDE-4336-8752-92BE61E7DD98}">
  <dimension ref="A1:H40"/>
  <sheetViews>
    <sheetView tabSelected="1" workbookViewId="0"/>
  </sheetViews>
  <sheetFormatPr defaultColWidth="11.64453125" defaultRowHeight="15.75" customHeight="1"/>
  <cols>
    <col min="1" max="1" width="16.671875" style="7" customWidth="1"/>
    <col min="2" max="2" width="36.1640625" style="7" customWidth="1"/>
    <col min="3" max="3" width="13.1171875" style="7" customWidth="1"/>
    <col min="4" max="4" width="12.625" style="7" customWidth="1"/>
    <col min="5" max="6" width="10.78515625" style="7" customWidth="1"/>
    <col min="7" max="7" width="11.64453125" style="7" customWidth="1"/>
    <col min="8" max="16384" width="11.64453125" style="7"/>
  </cols>
  <sheetData>
    <row r="1" spans="1:8" ht="27.75" hidden="1" customHeight="1">
      <c r="A1" s="1"/>
      <c r="B1" s="2"/>
      <c r="C1" s="3">
        <f>SUM(C3:C997)</f>
        <v>0</v>
      </c>
      <c r="D1" s="4">
        <f>SUM(D3:D997)</f>
        <v>22</v>
      </c>
      <c r="E1" s="5"/>
      <c r="F1" s="6"/>
    </row>
    <row r="2" spans="1:8" ht="24" customHeight="1">
      <c r="A2" s="8" t="s">
        <v>0</v>
      </c>
      <c r="B2" s="9" t="s">
        <v>1</v>
      </c>
      <c r="C2" s="10" t="s">
        <v>2</v>
      </c>
      <c r="D2" s="11" t="s">
        <v>3</v>
      </c>
      <c r="E2" s="12" t="s">
        <v>4</v>
      </c>
      <c r="F2" s="13" t="s">
        <v>5</v>
      </c>
    </row>
    <row r="3" spans="1:8" ht="19.5" customHeight="1">
      <c r="A3" s="14" t="s">
        <v>6</v>
      </c>
      <c r="B3" s="14" t="s">
        <v>7</v>
      </c>
      <c r="C3" s="14"/>
      <c r="D3" s="14"/>
      <c r="E3" s="15">
        <v>501</v>
      </c>
      <c r="F3" s="16"/>
    </row>
    <row r="4" spans="1:8" ht="19.5" customHeight="1">
      <c r="A4" s="14" t="s">
        <v>6</v>
      </c>
      <c r="B4" s="14" t="s">
        <v>8</v>
      </c>
      <c r="C4" s="14" t="s">
        <v>9</v>
      </c>
      <c r="D4" s="17"/>
      <c r="E4" s="15">
        <v>497</v>
      </c>
      <c r="F4" s="16"/>
    </row>
    <row r="5" spans="1:8" ht="19.5" customHeight="1">
      <c r="A5" s="14" t="s">
        <v>6</v>
      </c>
      <c r="B5" s="14" t="s">
        <v>10</v>
      </c>
      <c r="C5" s="14" t="s">
        <v>11</v>
      </c>
      <c r="D5" s="14"/>
      <c r="E5" s="15">
        <v>490</v>
      </c>
      <c r="F5" s="16"/>
      <c r="H5" s="18" t="s">
        <v>12</v>
      </c>
    </row>
    <row r="6" spans="1:8" ht="19.5" customHeight="1">
      <c r="A6" s="14" t="s">
        <v>13</v>
      </c>
      <c r="B6" s="14" t="s">
        <v>14</v>
      </c>
      <c r="C6" s="14"/>
      <c r="D6" s="15">
        <v>22</v>
      </c>
      <c r="E6" s="15">
        <v>510</v>
      </c>
      <c r="F6" s="16"/>
    </row>
    <row r="7" spans="1:8" ht="19.5" customHeight="1">
      <c r="A7" s="14" t="s">
        <v>15</v>
      </c>
      <c r="B7" s="14" t="s">
        <v>14</v>
      </c>
      <c r="C7" s="14"/>
      <c r="D7" s="14" t="s">
        <v>16</v>
      </c>
      <c r="E7" s="15">
        <v>525</v>
      </c>
      <c r="F7" s="16"/>
      <c r="G7" s="18" t="s">
        <v>17</v>
      </c>
    </row>
    <row r="8" spans="1:8" ht="19.5" customHeight="1">
      <c r="A8" s="14" t="s">
        <v>18</v>
      </c>
      <c r="B8" s="14" t="s">
        <v>14</v>
      </c>
      <c r="C8" s="14"/>
      <c r="D8" s="14" t="s">
        <v>19</v>
      </c>
      <c r="E8" s="15">
        <v>453</v>
      </c>
      <c r="F8" s="16"/>
      <c r="G8" s="19" t="s">
        <v>20</v>
      </c>
    </row>
    <row r="9" spans="1:8" ht="19.5" customHeight="1">
      <c r="A9" s="14" t="s">
        <v>21</v>
      </c>
      <c r="B9" s="14" t="s">
        <v>14</v>
      </c>
      <c r="C9" s="14"/>
      <c r="D9" s="14" t="s">
        <v>22</v>
      </c>
      <c r="E9" s="15">
        <v>469</v>
      </c>
      <c r="F9" s="16"/>
      <c r="G9" s="18"/>
    </row>
    <row r="10" spans="1:8" ht="19.5" customHeight="1">
      <c r="A10" s="14" t="s">
        <v>23</v>
      </c>
      <c r="B10" s="14" t="s">
        <v>24</v>
      </c>
      <c r="C10" s="14" t="s">
        <v>25</v>
      </c>
      <c r="D10" s="14"/>
      <c r="E10" s="15">
        <v>449</v>
      </c>
      <c r="F10" s="16"/>
    </row>
    <row r="11" spans="1:8" ht="19.5" customHeight="1">
      <c r="A11" s="14" t="s">
        <v>26</v>
      </c>
      <c r="B11" s="14" t="s">
        <v>27</v>
      </c>
      <c r="C11" s="14"/>
      <c r="D11" s="14"/>
      <c r="E11" s="14"/>
      <c r="F11" s="16"/>
    </row>
    <row r="12" spans="1:8" ht="19.5" customHeight="1">
      <c r="A12" s="14" t="s">
        <v>28</v>
      </c>
      <c r="B12" s="14" t="s">
        <v>8</v>
      </c>
      <c r="C12" s="14" t="s">
        <v>9</v>
      </c>
      <c r="D12" s="14"/>
      <c r="E12" s="15">
        <v>445</v>
      </c>
      <c r="F12" s="16"/>
    </row>
    <row r="13" spans="1:8" ht="19.5" customHeight="1">
      <c r="A13" s="14" t="s">
        <v>29</v>
      </c>
      <c r="B13" s="14" t="s">
        <v>14</v>
      </c>
      <c r="C13" s="14"/>
      <c r="D13" s="14" t="s">
        <v>30</v>
      </c>
      <c r="E13" s="15">
        <v>464</v>
      </c>
      <c r="F13" s="16"/>
    </row>
    <row r="14" spans="1:8" ht="19.5" customHeight="1">
      <c r="A14" s="14" t="s">
        <v>31</v>
      </c>
      <c r="B14" s="14" t="s">
        <v>14</v>
      </c>
      <c r="C14" s="14"/>
      <c r="D14" s="14" t="s">
        <v>32</v>
      </c>
      <c r="E14" s="15">
        <v>477</v>
      </c>
      <c r="F14" s="16"/>
    </row>
    <row r="15" spans="1:8" ht="19.5" customHeight="1">
      <c r="A15" s="14" t="s">
        <v>31</v>
      </c>
      <c r="B15" s="14" t="s">
        <v>33</v>
      </c>
      <c r="C15" s="14" t="s">
        <v>34</v>
      </c>
      <c r="D15" s="14"/>
      <c r="E15" s="15">
        <v>475</v>
      </c>
      <c r="F15" s="16"/>
    </row>
    <row r="16" spans="1:8" ht="19.5" customHeight="1">
      <c r="A16" s="14" t="s">
        <v>35</v>
      </c>
      <c r="B16" s="14" t="s">
        <v>14</v>
      </c>
      <c r="C16" s="14"/>
      <c r="D16" s="14" t="s">
        <v>36</v>
      </c>
      <c r="E16" s="15">
        <v>486</v>
      </c>
      <c r="F16" s="16"/>
    </row>
    <row r="17" spans="1:8" ht="19.5" customHeight="1">
      <c r="A17" s="14" t="s">
        <v>37</v>
      </c>
      <c r="B17" s="14" t="s">
        <v>14</v>
      </c>
      <c r="C17" s="14"/>
      <c r="D17" s="14" t="s">
        <v>38</v>
      </c>
      <c r="E17" s="15">
        <v>495</v>
      </c>
      <c r="F17" s="16"/>
    </row>
    <row r="18" spans="1:8" ht="19.5" customHeight="1">
      <c r="A18" s="14" t="s">
        <v>39</v>
      </c>
      <c r="B18" s="14" t="s">
        <v>14</v>
      </c>
      <c r="C18" s="14"/>
      <c r="D18" s="14" t="s">
        <v>40</v>
      </c>
      <c r="E18" s="15">
        <v>509</v>
      </c>
      <c r="F18" s="16"/>
    </row>
    <row r="19" spans="1:8" ht="19.5" customHeight="1">
      <c r="A19" s="14" t="s">
        <v>39</v>
      </c>
      <c r="B19" s="14" t="s">
        <v>41</v>
      </c>
      <c r="C19" s="14" t="s">
        <v>25</v>
      </c>
      <c r="D19" s="14"/>
      <c r="E19" s="15">
        <v>489</v>
      </c>
      <c r="F19" s="16"/>
    </row>
    <row r="20" spans="1:8" ht="19.5" customHeight="1">
      <c r="A20" s="14" t="s">
        <v>42</v>
      </c>
      <c r="B20" s="14" t="s">
        <v>27</v>
      </c>
      <c r="C20" s="14"/>
      <c r="D20" s="14"/>
      <c r="E20" s="14"/>
      <c r="F20" s="16"/>
      <c r="G20" s="19"/>
    </row>
    <row r="21" spans="1:8" ht="19.5" customHeight="1">
      <c r="A21" s="14" t="s">
        <v>43</v>
      </c>
      <c r="B21" s="14" t="s">
        <v>8</v>
      </c>
      <c r="C21" s="14" t="s">
        <v>9</v>
      </c>
      <c r="D21" s="14"/>
      <c r="E21" s="15">
        <v>493</v>
      </c>
      <c r="F21" s="16"/>
    </row>
    <row r="22" spans="1:8" ht="19.5" customHeight="1">
      <c r="A22" s="14" t="s">
        <v>44</v>
      </c>
      <c r="B22" s="14" t="s">
        <v>14</v>
      </c>
      <c r="C22" s="14"/>
      <c r="D22" s="14" t="s">
        <v>45</v>
      </c>
      <c r="E22" s="15">
        <v>515</v>
      </c>
      <c r="F22" s="16"/>
    </row>
    <row r="23" spans="1:8" ht="19.5" customHeight="1">
      <c r="A23" s="14" t="s">
        <v>46</v>
      </c>
      <c r="B23" s="14" t="s">
        <v>14</v>
      </c>
      <c r="C23" s="14"/>
      <c r="D23" s="14" t="s">
        <v>19</v>
      </c>
      <c r="E23" s="15">
        <v>533</v>
      </c>
      <c r="F23" s="16"/>
    </row>
    <row r="24" spans="1:8" ht="19.5" customHeight="1">
      <c r="A24" s="14" t="s">
        <v>47</v>
      </c>
      <c r="B24" s="14" t="s">
        <v>48</v>
      </c>
      <c r="C24" s="14"/>
      <c r="D24" s="14"/>
      <c r="E24" s="14"/>
      <c r="F24" s="16"/>
    </row>
    <row r="25" spans="1:8" ht="19.5" customHeight="1">
      <c r="A25" s="14" t="s">
        <v>49</v>
      </c>
      <c r="B25" s="14" t="s">
        <v>14</v>
      </c>
      <c r="C25" s="14"/>
      <c r="D25" s="14" t="s">
        <v>50</v>
      </c>
      <c r="E25" s="14"/>
      <c r="F25" s="16"/>
    </row>
    <row r="26" spans="1:8" ht="19.5" customHeight="1">
      <c r="A26" s="14" t="s">
        <v>49</v>
      </c>
      <c r="B26" s="14" t="s">
        <v>51</v>
      </c>
      <c r="C26" s="14" t="s">
        <v>52</v>
      </c>
      <c r="D26" s="14"/>
      <c r="E26" s="14"/>
      <c r="F26" s="16"/>
      <c r="H26" s="20"/>
    </row>
    <row r="27" spans="1:8" ht="19.5" customHeight="1">
      <c r="A27" s="14" t="s">
        <v>53</v>
      </c>
      <c r="B27" s="14" t="s">
        <v>27</v>
      </c>
      <c r="C27" s="14"/>
      <c r="D27" s="14"/>
      <c r="E27" s="14"/>
      <c r="F27" s="16"/>
    </row>
    <row r="28" spans="1:8" ht="19.5" customHeight="1">
      <c r="A28" s="14" t="s">
        <v>54</v>
      </c>
      <c r="B28" s="14" t="s">
        <v>14</v>
      </c>
      <c r="C28" s="14"/>
      <c r="D28" s="14" t="s">
        <v>55</v>
      </c>
      <c r="E28" s="15">
        <v>556</v>
      </c>
      <c r="F28" s="16"/>
    </row>
    <row r="29" spans="1:8" ht="19.5" customHeight="1">
      <c r="A29" s="14" t="s">
        <v>56</v>
      </c>
      <c r="B29" s="14" t="s">
        <v>8</v>
      </c>
      <c r="C29" s="14" t="s">
        <v>9</v>
      </c>
      <c r="D29" s="14"/>
      <c r="E29" s="15">
        <v>542</v>
      </c>
      <c r="F29" s="16"/>
    </row>
    <row r="30" spans="1:8" ht="19.5" customHeight="1">
      <c r="A30" s="14" t="s">
        <v>57</v>
      </c>
      <c r="B30" s="14" t="s">
        <v>58</v>
      </c>
      <c r="C30" s="14" t="s">
        <v>59</v>
      </c>
      <c r="D30" s="14"/>
      <c r="E30" s="15">
        <v>532</v>
      </c>
      <c r="F30" s="16"/>
    </row>
    <row r="31" spans="1:8" ht="15.75" customHeight="1">
      <c r="A31" s="14" t="s">
        <v>60</v>
      </c>
      <c r="B31" s="14" t="s">
        <v>27</v>
      </c>
      <c r="C31" s="14"/>
      <c r="D31" s="14"/>
      <c r="E31" s="14"/>
    </row>
    <row r="32" spans="1:8" ht="15.75" customHeight="1">
      <c r="A32" s="14" t="s">
        <v>61</v>
      </c>
      <c r="B32" s="14" t="s">
        <v>27</v>
      </c>
      <c r="C32" s="14"/>
      <c r="D32" s="14"/>
      <c r="E32" s="14"/>
    </row>
    <row r="33" spans="1:5" ht="15.75" customHeight="1">
      <c r="A33" s="14" t="s">
        <v>62</v>
      </c>
      <c r="B33" s="14" t="s">
        <v>27</v>
      </c>
      <c r="C33" s="14"/>
      <c r="D33" s="14"/>
      <c r="E33" s="14"/>
    </row>
    <row r="34" spans="1:5" ht="15.75" customHeight="1">
      <c r="A34" s="14" t="s">
        <v>63</v>
      </c>
      <c r="B34" s="14" t="s">
        <v>14</v>
      </c>
      <c r="C34" s="14"/>
      <c r="D34" s="21" t="s">
        <v>40</v>
      </c>
      <c r="E34" s="15">
        <v>546</v>
      </c>
    </row>
    <row r="35" spans="1:5" ht="15.75" customHeight="1">
      <c r="A35" s="14" t="s">
        <v>64</v>
      </c>
      <c r="B35" s="14" t="s">
        <v>14</v>
      </c>
      <c r="C35" s="14"/>
      <c r="D35" s="14" t="s">
        <v>65</v>
      </c>
      <c r="E35" s="15">
        <v>584</v>
      </c>
    </row>
    <row r="36" spans="1:5" ht="15.75" customHeight="1">
      <c r="A36" s="14" t="s">
        <v>66</v>
      </c>
      <c r="B36" s="14" t="s">
        <v>8</v>
      </c>
      <c r="C36" s="14" t="s">
        <v>9</v>
      </c>
      <c r="D36" s="14"/>
      <c r="E36" s="15">
        <v>580</v>
      </c>
    </row>
    <row r="37" spans="1:5" ht="15.75" customHeight="1">
      <c r="A37" s="14" t="s">
        <v>67</v>
      </c>
      <c r="B37" s="14" t="s">
        <v>14</v>
      </c>
      <c r="C37" s="14"/>
      <c r="D37" s="14" t="s">
        <v>68</v>
      </c>
      <c r="E37" s="15">
        <v>554</v>
      </c>
    </row>
    <row r="38" spans="1:5" ht="15.75" customHeight="1">
      <c r="A38" s="14" t="s">
        <v>69</v>
      </c>
      <c r="B38" s="14" t="s">
        <v>70</v>
      </c>
      <c r="C38" s="14" t="s">
        <v>71</v>
      </c>
      <c r="D38" s="14"/>
      <c r="E38" s="15">
        <v>553</v>
      </c>
    </row>
    <row r="39" spans="1:5" ht="15.75" customHeight="1">
      <c r="A39" s="14" t="s">
        <v>72</v>
      </c>
      <c r="B39" s="14" t="s">
        <v>73</v>
      </c>
      <c r="C39" s="14" t="s">
        <v>59</v>
      </c>
      <c r="D39" s="14"/>
      <c r="E39" s="15">
        <v>543</v>
      </c>
    </row>
    <row r="40" spans="1:5" ht="15.75" customHeight="1">
      <c r="A40" s="14"/>
      <c r="B40" s="14" t="s">
        <v>74</v>
      </c>
      <c r="C40" s="14" t="s">
        <v>75</v>
      </c>
      <c r="D40" s="14" t="s">
        <v>76</v>
      </c>
      <c r="E40" s="15">
        <v>543</v>
      </c>
    </row>
  </sheetData>
  <pageMargins left="0.74800000000000011" right="0.74800000000000011" top="1.3776000000000002" bottom="1.3776000000000002" header="0.9839" footer="0.9839"/>
  <pageSetup paperSize="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7D4A8-E991-46F2-8461-7752EF2AE80E}">
  <dimension ref="A1:C6"/>
  <sheetViews>
    <sheetView workbookViewId="0"/>
  </sheetViews>
  <sheetFormatPr defaultColWidth="11.64453125" defaultRowHeight="15.75" customHeight="1"/>
  <cols>
    <col min="1" max="2" width="11.64453125" style="7" customWidth="1"/>
    <col min="3" max="3" width="13.359375" style="7" customWidth="1"/>
    <col min="4" max="4" width="11.64453125" style="7" customWidth="1"/>
    <col min="5" max="16384" width="11.64453125" style="7"/>
  </cols>
  <sheetData>
    <row r="1" spans="1:3" ht="13.5">
      <c r="A1" s="22" t="s">
        <v>77</v>
      </c>
      <c r="B1" s="22" t="s">
        <v>78</v>
      </c>
      <c r="C1" s="22" t="s">
        <v>79</v>
      </c>
    </row>
    <row r="2" spans="1:3" ht="13.5">
      <c r="A2" s="22" t="s">
        <v>80</v>
      </c>
      <c r="B2" s="22">
        <v>100</v>
      </c>
      <c r="C2" s="22">
        <v>10</v>
      </c>
    </row>
    <row r="3" spans="1:3" ht="13.5">
      <c r="A3" s="22" t="s">
        <v>81</v>
      </c>
      <c r="B3" s="22">
        <v>50</v>
      </c>
      <c r="C3" s="22">
        <v>1</v>
      </c>
    </row>
    <row r="4" spans="1:3" ht="13.5">
      <c r="A4" s="22" t="s">
        <v>82</v>
      </c>
      <c r="B4" s="22">
        <v>9</v>
      </c>
      <c r="C4" s="22">
        <v>1</v>
      </c>
    </row>
    <row r="5" spans="1:3" ht="13.5">
      <c r="B5" s="22">
        <v>159</v>
      </c>
      <c r="C5" s="22">
        <v>12</v>
      </c>
    </row>
    <row r="6" spans="1:3" ht="13.5">
      <c r="B6" s="22">
        <v>10</v>
      </c>
    </row>
  </sheetData>
  <pageMargins left="0.74800000000000011" right="0.74800000000000011" top="1.3776000000000002" bottom="1.3776000000000002" header="0.9839" footer="0.9839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DBEB9-D0F8-4BA6-A68C-87992B12AD8B}">
  <dimension ref="A1:M44"/>
  <sheetViews>
    <sheetView workbookViewId="0"/>
  </sheetViews>
  <sheetFormatPr defaultColWidth="11.64453125" defaultRowHeight="15.75" customHeight="1"/>
  <cols>
    <col min="1" max="1" width="5.63671875" style="7" customWidth="1"/>
    <col min="2" max="3" width="8.2109375" style="7" customWidth="1"/>
    <col min="4" max="4" width="8.2109375" style="7" hidden="1" customWidth="1"/>
    <col min="5" max="5" width="8.2109375" style="7" customWidth="1"/>
    <col min="6" max="6" width="8.2109375" style="7" hidden="1" customWidth="1"/>
    <col min="7" max="9" width="8.2109375" style="7" customWidth="1"/>
    <col min="10" max="10" width="8.2109375" style="7" hidden="1" customWidth="1"/>
    <col min="11" max="12" width="8.2109375" style="7" customWidth="1"/>
    <col min="13" max="13" width="5.63671875" style="7" hidden="1" customWidth="1"/>
    <col min="14" max="14" width="11.64453125" style="7" customWidth="1"/>
    <col min="15" max="16384" width="11.64453125" style="7"/>
  </cols>
  <sheetData>
    <row r="1" spans="1:13" ht="12" customHeight="1">
      <c r="A1" s="23"/>
      <c r="B1" s="23"/>
      <c r="C1" s="23"/>
      <c r="D1" s="23"/>
      <c r="E1" s="23"/>
      <c r="F1" s="23"/>
      <c r="G1" s="24"/>
      <c r="H1" s="23"/>
      <c r="I1" s="23"/>
      <c r="J1" s="23"/>
      <c r="K1" s="23"/>
      <c r="L1" s="23"/>
      <c r="M1" s="23"/>
    </row>
    <row r="2" spans="1:13" ht="21" customHeight="1">
      <c r="A2" s="25"/>
      <c r="B2" s="122" t="s">
        <v>83</v>
      </c>
      <c r="C2" s="122"/>
      <c r="D2" s="122"/>
      <c r="E2" s="122"/>
      <c r="F2" s="122"/>
      <c r="G2" s="122"/>
      <c r="H2" s="122"/>
      <c r="I2" s="123" t="s">
        <v>84</v>
      </c>
      <c r="J2" s="123"/>
      <c r="K2" s="123"/>
      <c r="L2" s="123"/>
      <c r="M2" s="25"/>
    </row>
    <row r="3" spans="1:13" ht="16.5" customHeight="1">
      <c r="A3" s="26"/>
      <c r="B3" s="124" t="s">
        <v>85</v>
      </c>
      <c r="C3" s="124"/>
      <c r="D3" s="124"/>
      <c r="E3" s="124"/>
      <c r="F3" s="124"/>
      <c r="G3" s="124"/>
      <c r="H3" s="27"/>
      <c r="I3" s="125" t="s">
        <v>86</v>
      </c>
      <c r="J3" s="125"/>
      <c r="K3" s="125"/>
      <c r="L3" s="125"/>
      <c r="M3" s="28"/>
    </row>
    <row r="4" spans="1:13" ht="10.5" customHeight="1">
      <c r="A4" s="26"/>
      <c r="B4" s="124"/>
      <c r="C4" s="124"/>
      <c r="D4" s="124"/>
      <c r="E4" s="124"/>
      <c r="F4" s="124"/>
      <c r="G4" s="124"/>
      <c r="H4" s="27"/>
      <c r="I4" s="126" t="s">
        <v>87</v>
      </c>
      <c r="J4" s="126"/>
      <c r="K4" s="126"/>
      <c r="L4" s="126"/>
      <c r="M4" s="126"/>
    </row>
    <row r="5" spans="1:13" ht="13.5">
      <c r="A5" s="26"/>
      <c r="B5" s="124" t="s">
        <v>88</v>
      </c>
      <c r="C5" s="124"/>
      <c r="D5" s="124"/>
      <c r="E5" s="124"/>
      <c r="F5" s="124"/>
      <c r="G5" s="124"/>
      <c r="H5" s="27"/>
      <c r="I5" s="126"/>
      <c r="J5" s="126"/>
      <c r="K5" s="126"/>
      <c r="L5" s="126"/>
      <c r="M5" s="126"/>
    </row>
    <row r="6" spans="1:13" ht="23.25" customHeight="1">
      <c r="A6" s="29"/>
      <c r="B6" s="124"/>
      <c r="C6" s="124"/>
      <c r="D6" s="124"/>
      <c r="E6" s="124"/>
      <c r="F6" s="124"/>
      <c r="G6" s="124"/>
      <c r="H6" s="30"/>
      <c r="I6" s="23"/>
      <c r="J6" s="23"/>
      <c r="K6" s="23"/>
      <c r="L6" s="23"/>
      <c r="M6" s="23"/>
    </row>
    <row r="7" spans="1:13" ht="9" customHeight="1">
      <c r="A7" s="31"/>
      <c r="B7" s="32"/>
      <c r="C7" s="32"/>
      <c r="D7" s="32"/>
      <c r="E7" s="32"/>
      <c r="F7" s="33"/>
      <c r="G7" s="34"/>
      <c r="H7" s="33"/>
      <c r="I7" s="33"/>
      <c r="J7" s="33"/>
      <c r="K7" s="33"/>
      <c r="L7" s="33"/>
      <c r="M7" s="33"/>
    </row>
    <row r="8" spans="1:13" ht="18" customHeight="1">
      <c r="A8" s="35"/>
      <c r="B8" s="36" t="s">
        <v>89</v>
      </c>
      <c r="C8" s="37"/>
      <c r="D8" s="37"/>
      <c r="E8" s="37"/>
      <c r="F8" s="33"/>
      <c r="G8" s="33"/>
      <c r="H8" s="33"/>
      <c r="I8" s="31"/>
      <c r="J8" s="116" t="s">
        <v>90</v>
      </c>
      <c r="K8" s="116"/>
      <c r="L8" s="38">
        <v>1000</v>
      </c>
      <c r="M8" s="33"/>
    </row>
    <row r="9" spans="1:13" ht="18" customHeight="1">
      <c r="A9" s="35"/>
      <c r="B9" s="37"/>
      <c r="C9" s="37"/>
      <c r="D9" s="37"/>
      <c r="E9" s="37"/>
      <c r="F9" s="33"/>
      <c r="G9" s="33"/>
      <c r="H9" s="33"/>
      <c r="I9" s="39"/>
      <c r="J9" s="33"/>
      <c r="K9" s="33"/>
      <c r="L9" s="33"/>
      <c r="M9" s="33"/>
    </row>
    <row r="10" spans="1:13" ht="18" hidden="1" customHeight="1">
      <c r="A10" s="33"/>
      <c r="B10" s="40"/>
      <c r="C10" s="40"/>
      <c r="D10" s="40"/>
      <c r="E10" s="40"/>
      <c r="F10" s="33"/>
      <c r="G10" s="33"/>
      <c r="H10" s="33"/>
      <c r="I10" s="39"/>
      <c r="J10" s="33"/>
      <c r="K10" s="33"/>
      <c r="L10" s="33"/>
      <c r="M10" s="33"/>
    </row>
    <row r="11" spans="1:13" ht="12" hidden="1" customHeight="1">
      <c r="A11" s="31"/>
      <c r="B11" s="41"/>
      <c r="C11" s="41"/>
      <c r="D11" s="42"/>
      <c r="E11" s="31"/>
      <c r="F11" s="31"/>
      <c r="G11" s="31"/>
      <c r="H11" s="43"/>
      <c r="I11" s="44"/>
      <c r="J11" s="44"/>
      <c r="K11" s="44"/>
      <c r="L11" s="45"/>
      <c r="M11" s="31"/>
    </row>
    <row r="12" spans="1:13" ht="18" hidden="1" customHeight="1">
      <c r="A12" s="31"/>
      <c r="B12" s="31"/>
      <c r="C12" s="31"/>
      <c r="D12" s="117" t="str">
        <f ca="1">IFERROR(__xludf.dummyfunction("SPARKLINE(D17,{""charttype"",""column"";""ymin"", 0; ""ymax"",MAX(D17:E17);""firstcolor"",""#334960""})"),"")</f>
        <v/>
      </c>
      <c r="E12" s="118" t="str">
        <f ca="1">IFERROR(__xludf.dummyfunction("SPARKLINE(E17,{""charttype"",""column"";""ymin"", 0; ""ymax"",max(D17:E17);""firstcolor"",""#f46524""})"),"")</f>
        <v/>
      </c>
      <c r="F12" s="31"/>
      <c r="G12" s="31"/>
      <c r="H12" s="46"/>
      <c r="I12" s="47"/>
      <c r="J12" s="47"/>
      <c r="K12" s="47"/>
      <c r="L12" s="48"/>
      <c r="M12" s="31"/>
    </row>
    <row r="13" spans="1:13" ht="18" hidden="1" customHeight="1">
      <c r="A13" s="31"/>
      <c r="B13" s="31"/>
      <c r="C13" s="49"/>
      <c r="D13" s="117"/>
      <c r="E13" s="118"/>
      <c r="F13" s="31"/>
      <c r="G13" s="31"/>
      <c r="H13" s="46"/>
      <c r="I13" s="119" t="str">
        <f>IFERROR(E17/D17-1, "")</f>
        <v/>
      </c>
      <c r="J13" s="119"/>
      <c r="K13" s="119"/>
      <c r="L13" s="48"/>
      <c r="M13" s="50"/>
    </row>
    <row r="14" spans="1:13" ht="24" hidden="1" customHeight="1">
      <c r="A14" s="31"/>
      <c r="B14" s="31"/>
      <c r="C14" s="49"/>
      <c r="D14" s="117"/>
      <c r="E14" s="118"/>
      <c r="F14" s="31"/>
      <c r="G14" s="31"/>
      <c r="H14" s="46"/>
      <c r="I14" s="120" t="str">
        <f>IF(I13 &lt; 0, "Decrease in total savings", "Increase in total savings")</f>
        <v>Increase in total savings</v>
      </c>
      <c r="J14" s="120"/>
      <c r="K14" s="120"/>
      <c r="L14" s="48"/>
      <c r="M14" s="51"/>
    </row>
    <row r="15" spans="1:13" ht="39.75" hidden="1" customHeight="1">
      <c r="A15" s="31"/>
      <c r="B15" s="31"/>
      <c r="C15" s="49"/>
      <c r="D15" s="117"/>
      <c r="E15" s="118"/>
      <c r="F15" s="31"/>
      <c r="G15" s="49"/>
      <c r="H15" s="46"/>
      <c r="I15" s="121">
        <f>IFERROR(E17-D17, 0)</f>
        <v>0</v>
      </c>
      <c r="J15" s="121"/>
      <c r="K15" s="121"/>
      <c r="L15" s="48"/>
      <c r="M15" s="51"/>
    </row>
    <row r="16" spans="1:13" ht="18" hidden="1" customHeight="1">
      <c r="A16" s="31"/>
      <c r="B16" s="41"/>
      <c r="C16" s="41"/>
      <c r="D16" s="52" t="s">
        <v>91</v>
      </c>
      <c r="E16" s="53" t="s">
        <v>92</v>
      </c>
      <c r="F16" s="41"/>
      <c r="G16" s="54"/>
      <c r="H16" s="46"/>
      <c r="I16" s="111" t="str">
        <f>IF(J15&lt;0, "Spent this month", "Saved this month")</f>
        <v>Saved this month</v>
      </c>
      <c r="J16" s="111"/>
      <c r="K16" s="111"/>
      <c r="L16" s="48"/>
      <c r="M16" s="55"/>
    </row>
    <row r="17" spans="1:13" ht="18" hidden="1" customHeight="1">
      <c r="A17" s="31"/>
      <c r="B17" s="31"/>
      <c r="C17" s="31"/>
      <c r="D17" s="56">
        <f>IF(ISBLANK(L8),0,L8)</f>
        <v>1000</v>
      </c>
      <c r="E17" s="57" t="e">
        <f>D17+(I22-C22)</f>
        <v>#REF!</v>
      </c>
      <c r="F17" s="31"/>
      <c r="G17" s="49"/>
      <c r="H17" s="46"/>
      <c r="I17" s="112"/>
      <c r="J17" s="112"/>
      <c r="K17" s="112"/>
      <c r="L17" s="48"/>
      <c r="M17" s="31"/>
    </row>
    <row r="18" spans="1:13" ht="12" hidden="1" customHeight="1">
      <c r="A18" s="31"/>
      <c r="B18" s="58"/>
      <c r="C18" s="58"/>
      <c r="D18" s="58"/>
      <c r="E18" s="58"/>
      <c r="F18" s="58"/>
      <c r="G18" s="31"/>
      <c r="H18" s="59"/>
      <c r="I18" s="60"/>
      <c r="J18" s="61"/>
      <c r="K18" s="60"/>
      <c r="L18" s="62"/>
      <c r="M18" s="31"/>
    </row>
    <row r="19" spans="1:13" ht="24" hidden="1" customHeight="1">
      <c r="A19" s="31"/>
      <c r="B19" s="58"/>
      <c r="C19" s="58"/>
      <c r="D19" s="58"/>
      <c r="E19" s="58"/>
      <c r="F19" s="58"/>
      <c r="G19" s="31"/>
      <c r="H19" s="31"/>
      <c r="I19" s="31"/>
      <c r="J19" s="32"/>
      <c r="K19" s="31"/>
      <c r="L19" s="31"/>
      <c r="M19" s="31"/>
    </row>
    <row r="20" spans="1:13" ht="24" hidden="1" customHeight="1">
      <c r="A20" s="63"/>
      <c r="B20" s="113" t="s">
        <v>93</v>
      </c>
      <c r="C20" s="113"/>
      <c r="D20" s="113"/>
      <c r="E20" s="113"/>
      <c r="F20" s="113"/>
      <c r="G20" s="63"/>
      <c r="H20" s="64" t="s">
        <v>3</v>
      </c>
      <c r="I20" s="64"/>
      <c r="J20" s="65"/>
      <c r="K20" s="63"/>
      <c r="L20" s="63"/>
      <c r="M20" s="63"/>
    </row>
    <row r="21" spans="1:13" ht="19.5" hidden="1" customHeight="1">
      <c r="A21" s="66"/>
      <c r="B21" s="67" t="s">
        <v>94</v>
      </c>
      <c r="C21" s="68">
        <f>D26</f>
        <v>0</v>
      </c>
      <c r="D21" s="114" t="str">
        <f ca="1">IFERROR(__xludf.dummyfunction("SPARKLINE(C21,{""charttype"",""bar"";""max"",max(C21:C22);""color1"",""#AEB7C0""})"),"")</f>
        <v/>
      </c>
      <c r="E21" s="114"/>
      <c r="F21" s="114"/>
      <c r="G21" s="66"/>
      <c r="H21" s="67" t="s">
        <v>94</v>
      </c>
      <c r="I21" s="68">
        <f>J26</f>
        <v>0</v>
      </c>
      <c r="J21" s="114" t="str">
        <f ca="1">IFERROR(__xludf.dummyfunction("SPARKLINE(I21,{""charttype"",""bar"";""max"",max(I21:I22);""color1"",""#AEB7C0""})"),"")</f>
        <v/>
      </c>
      <c r="K21" s="114"/>
      <c r="L21" s="114"/>
      <c r="M21" s="66"/>
    </row>
    <row r="22" spans="1:13" ht="19.5" customHeight="1">
      <c r="A22" s="58"/>
      <c r="B22" s="69" t="s">
        <v>93</v>
      </c>
      <c r="C22" s="70" t="e">
        <f>E26</f>
        <v>#REF!</v>
      </c>
      <c r="D22" s="115" t="str">
        <f ca="1">IFERROR(__xludf.dummyfunction("SPARKLINE(C22,{""charttype"",""bar"";""max"",max(C21:C22);""color1"",""#334960""})"),"")</f>
        <v/>
      </c>
      <c r="E22" s="115"/>
      <c r="F22" s="115"/>
      <c r="G22" s="58"/>
      <c r="H22" s="69" t="s">
        <v>3</v>
      </c>
      <c r="I22" s="70" t="e">
        <f>K26</f>
        <v>#REF!</v>
      </c>
      <c r="J22" s="115" t="str">
        <f ca="1">IFERROR(__xludf.dummyfunction("SPARKLINE(I22,{""charttype"",""bar"";""max"",max(I21:I22);""color1"",""#334960""})"),"")</f>
        <v/>
      </c>
      <c r="K22" s="115"/>
      <c r="L22" s="115"/>
      <c r="M22" s="58"/>
    </row>
    <row r="23" spans="1:13" ht="30" customHeight="1">
      <c r="A23" s="31"/>
      <c r="B23" s="71"/>
      <c r="C23" s="72"/>
      <c r="D23" s="108"/>
      <c r="E23" s="108"/>
      <c r="F23" s="108"/>
      <c r="G23" s="31"/>
      <c r="H23" s="71"/>
      <c r="I23" s="72"/>
      <c r="J23" s="108"/>
      <c r="K23" s="108"/>
      <c r="L23" s="108"/>
      <c r="M23" s="58"/>
    </row>
    <row r="24" spans="1:13" ht="29.25" customHeight="1">
      <c r="A24" s="73"/>
      <c r="B24" s="109" t="s">
        <v>93</v>
      </c>
      <c r="C24" s="109"/>
      <c r="D24" s="74"/>
      <c r="E24" s="74"/>
      <c r="F24" s="74"/>
      <c r="G24" s="75"/>
      <c r="H24" s="76" t="s">
        <v>3</v>
      </c>
      <c r="I24" s="77"/>
      <c r="J24" s="74"/>
      <c r="K24" s="74"/>
      <c r="L24" s="74"/>
      <c r="M24" s="73"/>
    </row>
    <row r="25" spans="1:13" ht="19.5" customHeight="1">
      <c r="A25" s="78"/>
      <c r="B25" s="79"/>
      <c r="C25" s="80"/>
      <c r="D25" s="79" t="s">
        <v>94</v>
      </c>
      <c r="E25" s="79" t="s">
        <v>95</v>
      </c>
      <c r="F25" s="79" t="s">
        <v>96</v>
      </c>
      <c r="G25" s="81"/>
      <c r="H25" s="82"/>
      <c r="I25" s="83"/>
      <c r="J25" s="79" t="s">
        <v>94</v>
      </c>
      <c r="K25" s="79" t="s">
        <v>95</v>
      </c>
      <c r="M25" s="79" t="s">
        <v>96</v>
      </c>
    </row>
    <row r="26" spans="1:13" ht="17.25" customHeight="1">
      <c r="A26" s="84"/>
      <c r="B26" s="85" t="s">
        <v>97</v>
      </c>
      <c r="C26" s="85"/>
      <c r="D26" s="86">
        <f>SUM(D27:D44)</f>
        <v>0</v>
      </c>
      <c r="E26" s="86" t="e">
        <f>SUM(E27:E44)</f>
        <v>#REF!</v>
      </c>
      <c r="F26" s="87" t="e">
        <f>SUM(F27:F44)</f>
        <v>#REF!</v>
      </c>
      <c r="G26" s="88"/>
      <c r="H26" s="89" t="s">
        <v>97</v>
      </c>
      <c r="I26" s="90"/>
      <c r="J26" s="86">
        <f>SUM(J27:J44)</f>
        <v>0</v>
      </c>
      <c r="K26" s="86" t="e">
        <f>SUM(K27:K44)</f>
        <v>#REF!</v>
      </c>
      <c r="M26" s="87">
        <f>SUM(L27:L44)</f>
        <v>0</v>
      </c>
    </row>
    <row r="27" spans="1:13" ht="18" hidden="1" customHeight="1">
      <c r="A27" s="91"/>
      <c r="B27" s="110"/>
      <c r="C27" s="110"/>
      <c r="D27" s="92"/>
      <c r="E27" t="str">
        <f>IF(ISBLANK($B27), "", SUMIF(#REF!,$B27,Transactions!$C:$C))</f>
        <v/>
      </c>
      <c r="F27" s="93" t="str">
        <f t="shared" ref="F27:F41" si="0">IF(ISBLANK($B27), "", D27-E27)</f>
        <v/>
      </c>
      <c r="G27" s="94"/>
      <c r="H27" s="110"/>
      <c r="I27" s="110"/>
      <c r="J27" s="95"/>
      <c r="K27" t="str">
        <f>IF(ISBLANK($H27), "", SUMIF(#REF!,$H27,Transactions!$D:$D))</f>
        <v/>
      </c>
      <c r="M27" s="93" t="str">
        <f t="shared" ref="M27:M33" si="1">IF(ISBLANK($H27), "", K27-J27)</f>
        <v/>
      </c>
    </row>
    <row r="28" spans="1:13" ht="18" customHeight="1">
      <c r="A28" s="91"/>
      <c r="B28" s="106" t="s">
        <v>98</v>
      </c>
      <c r="C28" s="106"/>
      <c r="D28" s="96">
        <v>0</v>
      </c>
      <c r="E28" s="97" t="e">
        <f>IF(ISBLANK($B28), "", SUMIF(#REF!,$B28,Transactions!$C:$C))</f>
        <v>#REF!</v>
      </c>
      <c r="F28" s="98" t="e">
        <f t="shared" si="0"/>
        <v>#REF!</v>
      </c>
      <c r="G28" s="94"/>
      <c r="H28" s="106" t="s">
        <v>99</v>
      </c>
      <c r="I28" s="106"/>
      <c r="J28" s="96">
        <v>0</v>
      </c>
      <c r="K28" s="97" t="e">
        <f>IF(ISBLANK($H28), "", SUMIF(#REF!,$H28,Transactions!$D:$D))</f>
        <v>#REF!</v>
      </c>
      <c r="M28" s="98" t="e">
        <f t="shared" si="1"/>
        <v>#REF!</v>
      </c>
    </row>
    <row r="29" spans="1:13" ht="18" customHeight="1">
      <c r="A29" s="91"/>
      <c r="B29" s="106" t="s">
        <v>100</v>
      </c>
      <c r="C29" s="106"/>
      <c r="D29" s="96">
        <v>0</v>
      </c>
      <c r="E29" s="97" t="e">
        <f>IF(ISBLANK($B29), "", SUMIF(#REF!,$B29,Transactions!$C:$C))</f>
        <v>#REF!</v>
      </c>
      <c r="F29" s="98" t="e">
        <f t="shared" si="0"/>
        <v>#REF!</v>
      </c>
      <c r="G29" s="94"/>
      <c r="H29" s="106" t="s">
        <v>101</v>
      </c>
      <c r="I29" s="106"/>
      <c r="J29" s="96">
        <v>0</v>
      </c>
      <c r="K29" s="97" t="e">
        <f>IF(ISBLANK($H29), "", SUMIF(#REF!,$H29,Transactions!$D:$D))</f>
        <v>#REF!</v>
      </c>
      <c r="M29" s="98" t="e">
        <f t="shared" si="1"/>
        <v>#REF!</v>
      </c>
    </row>
    <row r="30" spans="1:13" ht="18" customHeight="1">
      <c r="A30" s="58"/>
      <c r="B30" s="106" t="s">
        <v>102</v>
      </c>
      <c r="C30" s="106"/>
      <c r="D30" s="96">
        <v>0</v>
      </c>
      <c r="E30" s="97" t="e">
        <f>IF(ISBLANK($B30), "", SUMIF(#REF!,$B30,Transactions!$C:$C))</f>
        <v>#REF!</v>
      </c>
      <c r="F30" s="98" t="e">
        <f t="shared" si="0"/>
        <v>#REF!</v>
      </c>
      <c r="G30" s="99"/>
      <c r="H30" s="106" t="s">
        <v>103</v>
      </c>
      <c r="I30" s="106"/>
      <c r="J30" s="96">
        <v>0</v>
      </c>
      <c r="K30" s="97" t="e">
        <f>IF(ISBLANK($H30), "", SUMIF(#REF!,$H30,Transactions!$D:$D))</f>
        <v>#REF!</v>
      </c>
      <c r="M30" s="98" t="e">
        <f t="shared" si="1"/>
        <v>#REF!</v>
      </c>
    </row>
    <row r="31" spans="1:13" ht="18" customHeight="1">
      <c r="A31" s="58"/>
      <c r="B31" s="106" t="s">
        <v>104</v>
      </c>
      <c r="C31" s="106"/>
      <c r="D31" s="96">
        <v>0</v>
      </c>
      <c r="E31" s="97" t="e">
        <f>IF(ISBLANK($B31), "", SUMIF(#REF!,$B31,Transactions!$C:$C))</f>
        <v>#REF!</v>
      </c>
      <c r="F31" s="98" t="e">
        <f t="shared" si="0"/>
        <v>#REF!</v>
      </c>
      <c r="G31" s="99"/>
      <c r="H31" s="106" t="s">
        <v>105</v>
      </c>
      <c r="I31" s="106"/>
      <c r="J31" s="96">
        <v>0</v>
      </c>
      <c r="K31" s="97" t="e">
        <f>IF(ISBLANK($H31), "", SUMIF(#REF!,$H31,Transactions!$D:$D))</f>
        <v>#REF!</v>
      </c>
      <c r="M31" s="98" t="e">
        <f t="shared" si="1"/>
        <v>#REF!</v>
      </c>
    </row>
    <row r="32" spans="1:13" ht="18" customHeight="1">
      <c r="A32" s="58"/>
      <c r="B32" s="106" t="s">
        <v>106</v>
      </c>
      <c r="C32" s="106"/>
      <c r="D32" s="96">
        <v>0</v>
      </c>
      <c r="E32" s="97" t="e">
        <f>IF(ISBLANK($B32), "", SUMIF(#REF!,$B32,Transactions!$C:$C))</f>
        <v>#REF!</v>
      </c>
      <c r="F32" s="98" t="e">
        <f t="shared" si="0"/>
        <v>#REF!</v>
      </c>
      <c r="G32" s="99"/>
      <c r="H32" s="106" t="s">
        <v>107</v>
      </c>
      <c r="I32" s="106"/>
      <c r="J32" s="96">
        <v>0</v>
      </c>
      <c r="K32" s="97" t="e">
        <f>IF(ISBLANK($H32), "", SUMIF(#REF!,$H32,Transactions!$D:$D))</f>
        <v>#REF!</v>
      </c>
      <c r="M32" s="98" t="e">
        <f t="shared" si="1"/>
        <v>#REF!</v>
      </c>
    </row>
    <row r="33" spans="1:13" ht="18" customHeight="1">
      <c r="A33" s="58"/>
      <c r="B33" s="106" t="s">
        <v>108</v>
      </c>
      <c r="C33" s="106"/>
      <c r="D33" s="96">
        <v>0</v>
      </c>
      <c r="E33" s="97" t="e">
        <f>IF(ISBLANK($B33), "", SUMIF(#REF!,$B33,Transactions!$C:$C))</f>
        <v>#REF!</v>
      </c>
      <c r="F33" s="98" t="e">
        <f t="shared" si="0"/>
        <v>#REF!</v>
      </c>
      <c r="G33" s="99"/>
      <c r="H33" s="106" t="s">
        <v>109</v>
      </c>
      <c r="I33" s="106"/>
      <c r="J33" s="100">
        <v>0</v>
      </c>
      <c r="K33" s="97" t="e">
        <f>IF(ISBLANK($H33), "", SUMIF(#REF!,$H33,Transactions!$D:$D))</f>
        <v>#REF!</v>
      </c>
      <c r="M33" s="98" t="e">
        <f t="shared" si="1"/>
        <v>#REF!</v>
      </c>
    </row>
    <row r="34" spans="1:13" ht="18" customHeight="1">
      <c r="A34" s="58"/>
      <c r="B34" s="106" t="s">
        <v>110</v>
      </c>
      <c r="C34" s="106"/>
      <c r="D34" s="96">
        <v>0</v>
      </c>
      <c r="E34" s="97" t="e">
        <f>IF(ISBLANK($B34), "", SUMIF(#REF!,$B34,Transactions!$C:$C))</f>
        <v>#REF!</v>
      </c>
      <c r="F34" s="98" t="e">
        <f t="shared" si="0"/>
        <v>#REF!</v>
      </c>
      <c r="G34" s="101"/>
      <c r="H34" s="107"/>
      <c r="I34" s="107"/>
      <c r="J34" s="102"/>
      <c r="K34" t="str">
        <f>IF(ISBLANK($H34), "", SUMIF(#REF!,$H34,Transactions!$D:$D))</f>
        <v/>
      </c>
      <c r="L34" s="98" t="str">
        <f t="shared" ref="L34:L41" si="2">IF(ISBLANK($H34), "", K34-J34)</f>
        <v/>
      </c>
      <c r="M34" s="58"/>
    </row>
    <row r="35" spans="1:13" ht="18" customHeight="1">
      <c r="A35" s="58"/>
      <c r="B35" s="106" t="s">
        <v>111</v>
      </c>
      <c r="C35" s="106"/>
      <c r="D35" s="96">
        <v>0</v>
      </c>
      <c r="E35" s="97" t="e">
        <f>IF(ISBLANK($B35), "", SUMIF(#REF!,$B35,Transactions!$C:$C))</f>
        <v>#REF!</v>
      </c>
      <c r="F35" s="98" t="e">
        <f t="shared" si="0"/>
        <v>#REF!</v>
      </c>
      <c r="G35" s="99"/>
      <c r="H35" s="107"/>
      <c r="I35" s="107"/>
      <c r="J35" s="102"/>
      <c r="K35" t="str">
        <f>IF(ISBLANK($H35), "", SUMIF(#REF!,$H35,Transactions!$D:$D))</f>
        <v/>
      </c>
      <c r="L35" s="98" t="str">
        <f t="shared" si="2"/>
        <v/>
      </c>
      <c r="M35" s="58"/>
    </row>
    <row r="36" spans="1:13" ht="18" customHeight="1">
      <c r="A36" s="58"/>
      <c r="B36" s="106" t="s">
        <v>112</v>
      </c>
      <c r="C36" s="106"/>
      <c r="D36" s="96">
        <v>0</v>
      </c>
      <c r="E36" s="97" t="e">
        <f>IF(ISBLANK($B36), "", SUMIF(#REF!,$B36,Transactions!$C:$C))</f>
        <v>#REF!</v>
      </c>
      <c r="F36" s="98" t="e">
        <f t="shared" si="0"/>
        <v>#REF!</v>
      </c>
      <c r="G36" s="99"/>
      <c r="H36" s="107"/>
      <c r="I36" s="107"/>
      <c r="J36" s="102"/>
      <c r="K36" t="str">
        <f>IF(ISBLANK($H36), "", SUMIF(#REF!,$H36,Transactions!$D:$D))</f>
        <v/>
      </c>
      <c r="L36" s="98" t="str">
        <f t="shared" si="2"/>
        <v/>
      </c>
      <c r="M36" s="58"/>
    </row>
    <row r="37" spans="1:13" ht="18" customHeight="1">
      <c r="A37" s="58"/>
      <c r="B37" s="106" t="s">
        <v>113</v>
      </c>
      <c r="C37" s="106"/>
      <c r="D37" s="96">
        <v>0</v>
      </c>
      <c r="E37" s="97" t="e">
        <f>IF(ISBLANK($B37), "", SUMIF(#REF!,$B37,Transactions!$C:$C))</f>
        <v>#REF!</v>
      </c>
      <c r="F37" s="98" t="e">
        <f t="shared" si="0"/>
        <v>#REF!</v>
      </c>
      <c r="G37" s="99"/>
      <c r="H37" s="107"/>
      <c r="I37" s="107"/>
      <c r="J37" s="102"/>
      <c r="K37" t="str">
        <f>IF(ISBLANK($H37), "", SUMIF(#REF!,$H37,Transactions!$D:$D))</f>
        <v/>
      </c>
      <c r="L37" s="98" t="str">
        <f t="shared" si="2"/>
        <v/>
      </c>
      <c r="M37" s="58"/>
    </row>
    <row r="38" spans="1:13" ht="18" customHeight="1">
      <c r="A38" s="58"/>
      <c r="B38" s="106" t="s">
        <v>107</v>
      </c>
      <c r="C38" s="106"/>
      <c r="D38" s="96">
        <v>0</v>
      </c>
      <c r="E38" s="97" t="e">
        <f>IF(ISBLANK($B38), "", SUMIF(#REF!,$B38,Transactions!$C:$C))</f>
        <v>#REF!</v>
      </c>
      <c r="F38" s="98" t="e">
        <f t="shared" si="0"/>
        <v>#REF!</v>
      </c>
      <c r="G38" s="99"/>
      <c r="H38" s="107"/>
      <c r="I38" s="107"/>
      <c r="J38" s="102"/>
      <c r="K38" t="str">
        <f>IF(ISBLANK($H38), "", SUMIF(#REF!,$H38,Transactions!$D:$D))</f>
        <v/>
      </c>
      <c r="L38" s="98" t="str">
        <f t="shared" si="2"/>
        <v/>
      </c>
      <c r="M38" s="58"/>
    </row>
    <row r="39" spans="1:13" ht="18" customHeight="1">
      <c r="A39" s="58"/>
      <c r="B39" s="106" t="s">
        <v>114</v>
      </c>
      <c r="C39" s="106"/>
      <c r="D39" s="96">
        <v>0</v>
      </c>
      <c r="E39" s="97" t="e">
        <f>IF(ISBLANK($B39), "", SUMIF(#REF!,$B39,Transactions!$C:$C))</f>
        <v>#REF!</v>
      </c>
      <c r="F39" s="98" t="e">
        <f t="shared" si="0"/>
        <v>#REF!</v>
      </c>
      <c r="G39" s="99"/>
      <c r="H39" s="107"/>
      <c r="I39" s="107"/>
      <c r="J39" s="102"/>
      <c r="K39" t="str">
        <f>IF(ISBLANK($H39), "", SUMIF(#REF!,$H39,Transactions!$D:$D))</f>
        <v/>
      </c>
      <c r="L39" s="98" t="str">
        <f t="shared" si="2"/>
        <v/>
      </c>
      <c r="M39" s="58"/>
    </row>
    <row r="40" spans="1:13" ht="18" customHeight="1">
      <c r="A40" s="58"/>
      <c r="B40" s="106" t="s">
        <v>115</v>
      </c>
      <c r="C40" s="106"/>
      <c r="D40" s="103">
        <v>0</v>
      </c>
      <c r="E40" s="97" t="e">
        <f>IF(ISBLANK($B40), "", SUMIF(#REF!,$B40,Transactions!$C:$C))</f>
        <v>#REF!</v>
      </c>
      <c r="F40" s="98" t="e">
        <f t="shared" si="0"/>
        <v>#REF!</v>
      </c>
      <c r="G40" s="99"/>
      <c r="H40" s="107"/>
      <c r="I40" s="107"/>
      <c r="J40" s="102"/>
      <c r="K40" t="str">
        <f>IF(ISBLANK($H40), "", SUMIF(#REF!,$H40,Transactions!$D:$D))</f>
        <v/>
      </c>
      <c r="L40" s="98" t="str">
        <f t="shared" si="2"/>
        <v/>
      </c>
      <c r="M40" s="58"/>
    </row>
    <row r="41" spans="1:13" ht="18" customHeight="1">
      <c r="A41" s="58"/>
      <c r="B41" s="106" t="s">
        <v>116</v>
      </c>
      <c r="C41" s="106"/>
      <c r="D41" s="103">
        <v>0</v>
      </c>
      <c r="E41" s="97" t="e">
        <f>IF(ISBLANK($B41), "", SUMIF(#REF!,$B41,Transactions!$C:$C))</f>
        <v>#REF!</v>
      </c>
      <c r="F41" s="98" t="e">
        <f t="shared" si="0"/>
        <v>#REF!</v>
      </c>
      <c r="G41" s="99"/>
      <c r="H41" s="107"/>
      <c r="I41" s="107"/>
      <c r="J41" s="102"/>
      <c r="K41" t="str">
        <f>IF(ISBLANK($H41), "", SUMIF(#REF!,$H41,Transactions!$D:$D))</f>
        <v/>
      </c>
      <c r="L41" s="98" t="str">
        <f t="shared" si="2"/>
        <v/>
      </c>
      <c r="M41" s="58"/>
    </row>
    <row r="42" spans="1:13" ht="18" customHeight="1">
      <c r="A42" s="58"/>
      <c r="B42" s="104"/>
      <c r="C42" s="104"/>
      <c r="D42" s="103"/>
      <c r="E42" s="97"/>
      <c r="F42" s="98"/>
      <c r="G42" s="99"/>
      <c r="H42" s="105"/>
      <c r="I42" s="105"/>
      <c r="J42" s="102"/>
      <c r="K42" s="97"/>
      <c r="L42" s="98"/>
      <c r="M42" s="58"/>
    </row>
    <row r="43" spans="1:13" ht="18" customHeight="1">
      <c r="A43" s="58"/>
      <c r="B43" s="104"/>
      <c r="C43" s="104"/>
      <c r="D43" s="103"/>
      <c r="E43" s="97"/>
      <c r="F43" s="98"/>
      <c r="G43" s="99"/>
      <c r="H43" s="105"/>
      <c r="I43" s="105"/>
      <c r="J43" s="102"/>
      <c r="K43" s="97"/>
      <c r="L43" s="98"/>
      <c r="M43" s="58"/>
    </row>
    <row r="44" spans="1:13" ht="18" customHeight="1">
      <c r="A44" s="58"/>
      <c r="B44" s="107"/>
      <c r="C44" s="107"/>
      <c r="D44" s="96"/>
      <c r="E44" t="str">
        <f>IF(ISBLANK($B44), "", SUMIF(#REF!,$B44,Transactions!$C:$C))</f>
        <v/>
      </c>
      <c r="F44" s="98" t="str">
        <f>IF(ISBLANK($B44), "", D44-E44)</f>
        <v/>
      </c>
      <c r="G44" s="99"/>
      <c r="H44" s="107"/>
      <c r="I44" s="107"/>
      <c r="J44" s="102"/>
      <c r="K44" t="str">
        <f>IF(ISBLANK($H44), "", SUMIF(#REF!,$H44,Transactions!$D:$D))</f>
        <v/>
      </c>
      <c r="L44" s="98" t="str">
        <f>IF(ISBLANK($H44), "", K44-J44)</f>
        <v/>
      </c>
      <c r="M44" s="58"/>
    </row>
  </sheetData>
  <mergeCells count="54">
    <mergeCell ref="B2:H2"/>
    <mergeCell ref="I2:L2"/>
    <mergeCell ref="B3:G4"/>
    <mergeCell ref="I3:L3"/>
    <mergeCell ref="I4:M5"/>
    <mergeCell ref="B5:G6"/>
    <mergeCell ref="J8:K8"/>
    <mergeCell ref="D12:D15"/>
    <mergeCell ref="E12:E15"/>
    <mergeCell ref="I13:K13"/>
    <mergeCell ref="I14:K14"/>
    <mergeCell ref="I15:K15"/>
    <mergeCell ref="B28:C28"/>
    <mergeCell ref="H28:I28"/>
    <mergeCell ref="I16:K16"/>
    <mergeCell ref="I17:K17"/>
    <mergeCell ref="B20:F20"/>
    <mergeCell ref="D21:F21"/>
    <mergeCell ref="J21:L21"/>
    <mergeCell ref="D22:F22"/>
    <mergeCell ref="J22:L22"/>
    <mergeCell ref="D23:F23"/>
    <mergeCell ref="J23:L23"/>
    <mergeCell ref="B24:C24"/>
    <mergeCell ref="B27:C27"/>
    <mergeCell ref="H27:I27"/>
    <mergeCell ref="B29:C29"/>
    <mergeCell ref="H29:I29"/>
    <mergeCell ref="B30:C30"/>
    <mergeCell ref="H30:I30"/>
    <mergeCell ref="B31:C31"/>
    <mergeCell ref="H31:I31"/>
    <mergeCell ref="B32:C32"/>
    <mergeCell ref="H32:I32"/>
    <mergeCell ref="B33:C33"/>
    <mergeCell ref="H33:I33"/>
    <mergeCell ref="B34:C34"/>
    <mergeCell ref="H34:I34"/>
    <mergeCell ref="B35:C35"/>
    <mergeCell ref="H35:I35"/>
    <mergeCell ref="B36:C36"/>
    <mergeCell ref="H36:I36"/>
    <mergeCell ref="B37:C37"/>
    <mergeCell ref="H37:I37"/>
    <mergeCell ref="B41:C41"/>
    <mergeCell ref="H41:I41"/>
    <mergeCell ref="B44:C44"/>
    <mergeCell ref="H44:I44"/>
    <mergeCell ref="B38:C38"/>
    <mergeCell ref="H38:I38"/>
    <mergeCell ref="B39:C39"/>
    <mergeCell ref="H39:I39"/>
    <mergeCell ref="B40:C40"/>
    <mergeCell ref="H40:I40"/>
  </mergeCells>
  <conditionalFormatting sqref="B27:B44 H27:H44 C42:C43">
    <cfRule type="expression" dxfId="2" priority="2" stopIfTrue="1">
      <formula>LEN(TRIM(B27))&gt;0</formula>
    </cfRule>
  </conditionalFormatting>
  <conditionalFormatting sqref="D27:D44 J27:J44">
    <cfRule type="expression" dxfId="1" priority="3" stopIfTrue="1">
      <formula>NOT(ISBLANK(B27))</formula>
    </cfRule>
  </conditionalFormatting>
  <conditionalFormatting sqref="M26:M33 F26:F44 L34:L44">
    <cfRule type="cellIs" dxfId="0" priority="1" stopIfTrue="1" operator="lessThan">
      <formula>0</formula>
    </cfRule>
  </conditionalFormatting>
  <pageMargins left="0.74800000000000011" right="0.74800000000000011" top="1.3776000000000002" bottom="1.3776000000000002" header="0.9839" footer="0.9839"/>
  <pageSetup paperSize="0" fitToWidth="0" fitToHeight="0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211</TotalTime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Transactions</vt:lpstr>
      <vt:lpstr>Sheet7</vt:lpstr>
      <vt:lpstr>Summary</vt:lpstr>
      <vt:lpstr>StartingBalance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X</cp:lastModifiedBy>
  <cp:revision>4</cp:revision>
  <dcterms:created xsi:type="dcterms:W3CDTF">2026-01-21T12:14:03Z</dcterms:created>
  <dcterms:modified xsi:type="dcterms:W3CDTF">2026-01-21T12:20:05Z</dcterms:modified>
</cp:coreProperties>
</file>