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8_{FF0E01AD-9A3C-4902-93D9-BCB67EC0FF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nsactions" sheetId="1" r:id="rId1"/>
    <sheet name="Sheet7" sheetId="2" r:id="rId2"/>
    <sheet name="Summary" sheetId="3" state="hidden" r:id="rId3"/>
  </sheets>
  <definedNames>
    <definedName name="StartingBalance">Summary!$L$8</definedName>
  </definedNames>
  <calcPr calcId="181029"/>
  <extLst>
    <ext uri="GoogleSheetsCustomDataVersion2">
      <go:sheetsCustomData xmlns:go="http://customooxmlschemas.google.com/" r:id="rId7" roundtripDataChecksum="Mb41HH1Q6Js7445RUI0ZTA0BNIwZzbYIuzE+sXRmzJs="/>
    </ext>
  </extLst>
</workbook>
</file>

<file path=xl/calcChain.xml><?xml version="1.0" encoding="utf-8"?>
<calcChain xmlns="http://schemas.openxmlformats.org/spreadsheetml/2006/main">
  <c r="L44" i="3" l="1"/>
  <c r="K44" i="3"/>
  <c r="F44" i="3"/>
  <c r="E44" i="3"/>
  <c r="L41" i="3"/>
  <c r="K41" i="3"/>
  <c r="E41" i="3"/>
  <c r="F41" i="3" s="1"/>
  <c r="L40" i="3"/>
  <c r="K40" i="3"/>
  <c r="F40" i="3"/>
  <c r="E40" i="3"/>
  <c r="L39" i="3"/>
  <c r="K39" i="3"/>
  <c r="F39" i="3"/>
  <c r="E39" i="3"/>
  <c r="L38" i="3"/>
  <c r="K38" i="3"/>
  <c r="F38" i="3"/>
  <c r="E38" i="3"/>
  <c r="L37" i="3"/>
  <c r="K37" i="3"/>
  <c r="F37" i="3"/>
  <c r="E37" i="3"/>
  <c r="L36" i="3"/>
  <c r="K36" i="3"/>
  <c r="F36" i="3"/>
  <c r="E36" i="3"/>
  <c r="L35" i="3"/>
  <c r="K35" i="3"/>
  <c r="F35" i="3"/>
  <c r="E35" i="3"/>
  <c r="L34" i="3"/>
  <c r="K34" i="3"/>
  <c r="F34" i="3"/>
  <c r="E34" i="3"/>
  <c r="K33" i="3"/>
  <c r="M33" i="3" s="1"/>
  <c r="F33" i="3"/>
  <c r="E33" i="3"/>
  <c r="M32" i="3"/>
  <c r="K32" i="3"/>
  <c r="F32" i="3"/>
  <c r="E32" i="3"/>
  <c r="M31" i="3"/>
  <c r="K31" i="3"/>
  <c r="F31" i="3"/>
  <c r="E31" i="3"/>
  <c r="M30" i="3"/>
  <c r="K30" i="3"/>
  <c r="F30" i="3"/>
  <c r="E30" i="3"/>
  <c r="M29" i="3"/>
  <c r="K29" i="3"/>
  <c r="F29" i="3"/>
  <c r="E29" i="3"/>
  <c r="M28" i="3"/>
  <c r="K28" i="3"/>
  <c r="F28" i="3"/>
  <c r="E28" i="3"/>
  <c r="M27" i="3"/>
  <c r="K27" i="3"/>
  <c r="F27" i="3"/>
  <c r="F26" i="3" s="1"/>
  <c r="E27" i="3"/>
  <c r="M26" i="3"/>
  <c r="K26" i="3"/>
  <c r="J26" i="3"/>
  <c r="I21" i="3" s="1"/>
  <c r="E26" i="3"/>
  <c r="D26" i="3"/>
  <c r="C21" i="3" s="1"/>
  <c r="J22" i="3"/>
  <c r="I22" i="3"/>
  <c r="D22" i="3"/>
  <c r="C22" i="3"/>
  <c r="J21" i="3"/>
  <c r="D21" i="3"/>
  <c r="D17" i="3"/>
  <c r="E17" i="3" s="1"/>
  <c r="I16" i="3"/>
  <c r="E12" i="3"/>
  <c r="D12" i="3"/>
  <c r="D1" i="1"/>
  <c r="C1" i="1"/>
  <c r="I15" i="3" l="1"/>
  <c r="I13" i="3"/>
  <c r="I14" i="3" s="1"/>
</calcChain>
</file>

<file path=xl/sharedStrings.xml><?xml version="1.0" encoding="utf-8"?>
<sst xmlns="http://schemas.openxmlformats.org/spreadsheetml/2006/main" count="218" uniqueCount="166">
  <si>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</si>
  <si>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</si>
  <si>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</si>
  <si>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</si>
  <si>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</si>
  <si>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</si>
  <si>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</si>
  <si>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$85</t>
  </si>
  <si>
    <t xml:space="preserve">ordered assorted groceries </t>
  </si>
  <si>
    <t>sold 5 packets of sugar</t>
  </si>
  <si>
    <t>$27</t>
  </si>
  <si>
    <t>sold 3 bottles of cooking oil</t>
  </si>
  <si>
    <t>$7</t>
  </si>
  <si>
    <t>sold 4 trays of egg</t>
  </si>
  <si>
    <t>$21</t>
  </si>
  <si>
    <t>$34</t>
  </si>
  <si>
    <t xml:space="preserve">ordered  assorted goods </t>
  </si>
  <si>
    <t>$75</t>
  </si>
  <si>
    <t xml:space="preserve">sold 3 packets of sweets </t>
  </si>
  <si>
    <t>$5</t>
  </si>
  <si>
    <t>$55</t>
  </si>
  <si>
    <t xml:space="preserve">sold 6 bottles of drinks </t>
  </si>
  <si>
    <t>$3</t>
  </si>
  <si>
    <t>$60</t>
  </si>
  <si>
    <t>sold 2 bags of rice</t>
  </si>
  <si>
    <t>$11</t>
  </si>
  <si>
    <t>$63</t>
  </si>
  <si>
    <t xml:space="preserve">ordered assorted goods </t>
  </si>
  <si>
    <t>$90</t>
  </si>
  <si>
    <t xml:space="preserve">sold 4 bottles of mayonnaise </t>
  </si>
  <si>
    <t>$4</t>
  </si>
  <si>
    <t>$74</t>
  </si>
  <si>
    <t>sold 8 packets of candles</t>
  </si>
  <si>
    <t>$13</t>
  </si>
  <si>
    <t>$78</t>
  </si>
  <si>
    <t>$105</t>
  </si>
  <si>
    <t xml:space="preserve">ordered  3 bags of sugar </t>
  </si>
  <si>
    <t xml:space="preserve">sold 4 bottles of lotion </t>
  </si>
  <si>
    <t>$8</t>
  </si>
  <si>
    <t>$113</t>
  </si>
  <si>
    <t xml:space="preserve">sold 5 buckets of washing powder </t>
  </si>
  <si>
    <t>$38</t>
  </si>
  <si>
    <t>$151</t>
  </si>
  <si>
    <t xml:space="preserve">sold 6 bottles of juice </t>
  </si>
  <si>
    <t>$9</t>
  </si>
  <si>
    <t>$160</t>
  </si>
  <si>
    <t xml:space="preserve">sold 3 bags of  flower </t>
  </si>
  <si>
    <t>$6</t>
  </si>
  <si>
    <t>$166</t>
  </si>
  <si>
    <t xml:space="preserve">sold 5 packets of baby diapers </t>
  </si>
  <si>
    <t>$170</t>
  </si>
  <si>
    <t>$80</t>
  </si>
  <si>
    <t xml:space="preserve">sold 3 buckets of washing powder </t>
  </si>
  <si>
    <t>$22</t>
  </si>
  <si>
    <t>$192</t>
  </si>
  <si>
    <t xml:space="preserve">sold 5 bottles of tomatoes source </t>
  </si>
  <si>
    <t>$10</t>
  </si>
  <si>
    <t>$202</t>
  </si>
  <si>
    <t xml:space="preserve">ordered 4 containers of cooking oil </t>
  </si>
  <si>
    <t>$213</t>
  </si>
  <si>
    <t>Tues 24 july</t>
  </si>
  <si>
    <t xml:space="preserve">sold 8 packets of sanitary pads </t>
  </si>
  <si>
    <t>$218</t>
  </si>
  <si>
    <t>$83</t>
  </si>
  <si>
    <t xml:space="preserve">sold 3 boxes of biscuits </t>
  </si>
  <si>
    <t>$241</t>
  </si>
  <si>
    <t xml:space="preserve">paid myself a wage </t>
  </si>
  <si>
    <t>$20</t>
  </si>
  <si>
    <t xml:space="preserve">Total </t>
  </si>
  <si>
    <t>$450</t>
  </si>
  <si>
    <t xml:space="preserve">sold 4 packets of sweets </t>
  </si>
  <si>
    <t>$246</t>
  </si>
  <si>
    <t xml:space="preserve">sold 2 packets of sugar </t>
  </si>
  <si>
    <t>$19</t>
  </si>
  <si>
    <t>$265</t>
  </si>
  <si>
    <t xml:space="preserve">sold 1 bags of salt </t>
  </si>
  <si>
    <t>$276</t>
  </si>
  <si>
    <t xml:space="preserve">sold 2 buckets of washing powder </t>
  </si>
  <si>
    <t>$12</t>
  </si>
  <si>
    <t>$288</t>
  </si>
  <si>
    <t>$96</t>
  </si>
  <si>
    <t xml:space="preserve">sold 4 boxes of biscuits </t>
  </si>
  <si>
    <t>$310</t>
  </si>
  <si>
    <t xml:space="preserve">sold 2 bags of flowers </t>
  </si>
  <si>
    <t>$18</t>
  </si>
  <si>
    <t>$328</t>
  </si>
  <si>
    <t xml:space="preserve">sold 3 containers of cooking oil </t>
  </si>
  <si>
    <t>$350</t>
  </si>
  <si>
    <t xml:space="preserve">sold 5 packets of chips </t>
  </si>
  <si>
    <t>$356</t>
  </si>
  <si>
    <t xml:space="preserve">sold 3 packets of tissues </t>
  </si>
  <si>
    <t>$360</t>
  </si>
  <si>
    <t xml:space="preserve">sold 4 bags of macaroni </t>
  </si>
  <si>
    <t>$381</t>
  </si>
  <si>
    <t>$65</t>
  </si>
  <si>
    <t xml:space="preserve">sold 3 trays of eggs </t>
  </si>
  <si>
    <t>$17</t>
  </si>
  <si>
    <t>$398</t>
  </si>
  <si>
    <t xml:space="preserve">sold 5 bottles of lotion </t>
  </si>
  <si>
    <t>$413</t>
  </si>
  <si>
    <t xml:space="preserve">sold 5 bags of rice </t>
  </si>
  <si>
    <t>$33</t>
  </si>
  <si>
    <t>$446</t>
  </si>
  <si>
    <t xml:space="preserve">sold 2 packets of snacks </t>
  </si>
  <si>
    <t>$2</t>
  </si>
  <si>
    <t>$448</t>
  </si>
  <si>
    <t xml:space="preserve">sold 6 packets of snacks </t>
  </si>
  <si>
    <t>$452</t>
  </si>
  <si>
    <t xml:space="preserve">sold 3 bags of salt </t>
  </si>
  <si>
    <t>$23</t>
  </si>
  <si>
    <t>$475</t>
  </si>
  <si>
    <t>$100</t>
  </si>
  <si>
    <t xml:space="preserve">sold 6 boxes of toothpaste </t>
  </si>
  <si>
    <t>$480</t>
  </si>
  <si>
    <t xml:space="preserve">5 packets of washing powder </t>
  </si>
  <si>
    <t>$489</t>
  </si>
  <si>
    <t xml:space="preserve">sold 4 containers of tomato sauce </t>
  </si>
  <si>
    <t>$497</t>
  </si>
  <si>
    <t xml:space="preserve">sold 6 packets of baby diapers </t>
  </si>
  <si>
    <t>$504</t>
  </si>
  <si>
    <t xml:space="preserve">sold 4 bags of salt </t>
  </si>
  <si>
    <t>$531</t>
  </si>
  <si>
    <t xml:space="preserve">sold 4 packets of  sanitary pads </t>
  </si>
  <si>
    <t>$533</t>
  </si>
  <si>
    <t>sold 5 boxes of pens</t>
  </si>
  <si>
    <t>$636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</si>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</sst>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$GHS]#,##0.00"/>
    <numFmt numFmtId="165" formatCode="d&quot;-&quot;mmm&quot;-&quot;yyyy"/>
    <numFmt numFmtId="166" formatCode="d\-mmm\-yyyy"/>
    <numFmt numFmtId="167" formatCode="ddd\ d\ mmmm"/>
    <numFmt numFmtId="168" formatCode="ddd\ mmmm\ d"/>
    <numFmt numFmtId="169" formatCode="d\ mmmm\ yyyy"/>
    <numFmt numFmtId="170" formatCode="d\ mmm\ yyyy"/>
    <numFmt numFmtId="171" formatCode="&quot;$&quot;#,##0"/>
    <numFmt numFmtId="172" formatCode="mmmm&quot; &quot;yyyy"/>
    <numFmt numFmtId="173" formatCode="\+#,###%;\-#,###%;0%"/>
    <numFmt numFmtId="174" formatCode="\+\$#,###;\-\$#,###;\$0"/>
    <numFmt numFmtId="175" formatCode="d/m/yyyy"/>
  </numFmts>
  <fonts count="4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  <scheme val="minor"/>
    </font>
    <font>
      <sz val="11"/>
      <color rgb="FFF46524"/>
      <name val="Lato"/>
    </font>
    <font>
      <b/>
      <sz val="11"/>
      <color rgb="FF000000"/>
      <name val="Arial"/>
    </font>
    <font>
      <b/>
      <sz val="10"/>
      <color theme="1"/>
      <name val="Lato"/>
    </font>
    <font>
      <sz val="10"/>
      <color rgb="FF687887"/>
      <name val="Lato"/>
    </font>
    <font>
      <sz val="10"/>
      <color rgb="FF576475"/>
      <name val="Lato"/>
    </font>
    <font>
      <b/>
      <sz val="10"/>
      <color rgb="FF576475"/>
      <name val="Lato"/>
    </font>
    <font>
      <sz val="10"/>
      <color theme="1"/>
      <name val="Lato"/>
    </font>
    <font>
      <sz val="9"/>
      <color rgb="FFFFFFFF"/>
      <name val="Lato"/>
    </font>
    <font>
      <b/>
      <sz val="9"/>
      <color rgb="FFFFFFFF"/>
      <name val="Lato"/>
    </font>
    <font>
      <sz val="9"/>
      <color rgb="FFCCCCCC"/>
      <name val="Lato"/>
    </font>
    <font>
      <sz val="10"/>
      <color rgb="FFCCCCCC"/>
      <name val="Lato"/>
    </font>
    <font>
      <i/>
      <sz val="10"/>
      <color rgb="FF334960"/>
      <name val="Lato"/>
    </font>
    <font>
      <i/>
      <sz val="10"/>
      <color rgb="FFCCCCCC"/>
      <name val="Lato"/>
    </font>
    <font>
      <sz val="10"/>
      <color theme="1"/>
      <name val="Lato"/>
    </font>
    <font>
      <sz val="10"/>
      <color rgb="FF334960"/>
      <name val="Lato"/>
    </font>
    <font>
      <sz val="10"/>
      <color rgb="FFF46524"/>
      <name val="Lato"/>
    </font>
    <font>
      <b/>
      <sz val="18"/>
      <color rgb="FFF46524"/>
      <name val="Raleway"/>
    </font>
    <font>
      <b/>
      <sz val="21"/>
      <color rgb="FFF46524"/>
      <name val="Raleway"/>
    </font>
    <font>
      <sz val="10"/>
      <color rgb="FF334960"/>
      <name val="Lato"/>
    </font>
    <font>
      <b/>
      <sz val="10"/>
      <color rgb="FF334960"/>
      <name val="Lato"/>
    </font>
    <font>
      <b/>
      <sz val="10"/>
      <color rgb="FF334960"/>
      <name val="Lato"/>
    </font>
    <font>
      <b/>
      <sz val="25"/>
      <color rgb="FF334960"/>
      <name val="Lato"/>
    </font>
    <font>
      <sz val="10"/>
      <name val="Arial"/>
    </font>
    <font>
      <sz val="24"/>
      <color rgb="FF334960"/>
      <name val="Lato"/>
    </font>
    <font>
      <b/>
      <sz val="24"/>
      <color rgb="FF334960"/>
      <name val="Lato"/>
    </font>
    <font>
      <i/>
      <sz val="10"/>
      <color rgb="FF576475"/>
      <name val="Lato"/>
    </font>
    <font>
      <b/>
      <sz val="10"/>
      <color theme="1"/>
      <name val="Lato"/>
    </font>
    <font>
      <b/>
      <sz val="14"/>
      <color rgb="FF334960"/>
      <name val="Lato"/>
    </font>
    <font>
      <b/>
      <sz val="14"/>
      <color rgb="FFF46524"/>
      <name val="Lato"/>
    </font>
    <font>
      <i/>
      <sz val="10"/>
      <color rgb="FFF46524"/>
      <name val="Lato"/>
    </font>
    <font>
      <sz val="14"/>
      <color theme="1"/>
      <name val="Lato"/>
    </font>
    <font>
      <b/>
      <sz val="10"/>
      <color rgb="FF666666"/>
      <name val="Lato"/>
    </font>
    <font>
      <sz val="10"/>
      <color rgb="FF666666"/>
      <name val="Lato"/>
    </font>
    <font>
      <b/>
      <sz val="10"/>
      <color rgb="FFF46524"/>
      <name val="Lato"/>
    </font>
    <font>
      <b/>
      <sz val="17"/>
      <color rgb="FFF46524"/>
      <name val="Raleway"/>
    </font>
    <font>
      <b/>
      <sz val="18"/>
      <color rgb="FFF46524"/>
      <name val="Lato"/>
    </font>
    <font>
      <b/>
      <sz val="11"/>
      <color rgb="FF334960"/>
      <name val="Lato"/>
    </font>
    <font>
      <b/>
      <sz val="17"/>
      <color rgb="FF334960"/>
      <name val="Lato"/>
    </font>
    <font>
      <b/>
      <sz val="18"/>
      <color rgb="FF334960"/>
      <name val="Lato"/>
    </font>
    <font>
      <sz val="18"/>
      <color rgb="FF334960"/>
      <name val="Lato"/>
    </font>
    <font>
      <i/>
      <sz val="9"/>
      <color rgb="FF687887"/>
      <name val="Lato"/>
    </font>
    <font>
      <b/>
      <sz val="10"/>
      <color rgb="FF434343"/>
      <name val="Lato"/>
    </font>
    <font>
      <sz val="10"/>
      <color rgb="FF434343"/>
      <name val="Lato"/>
    </font>
    <font>
      <b/>
      <sz val="10"/>
      <color rgb="FF434343"/>
      <name val="Lato"/>
    </font>
    <font>
      <sz val="10"/>
      <color rgb="FF434343"/>
      <name val="Lato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</fills>
  <borders count="26">
    <border>
      <left/>
      <right/>
      <top/>
      <bottom/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165" fontId="4" fillId="2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5" fontId="6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6" fillId="2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left" vertical="center"/>
    </xf>
    <xf numFmtId="164" fontId="8" fillId="3" borderId="2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166" fontId="6" fillId="2" borderId="2" xfId="0" applyNumberFormat="1" applyFont="1" applyFill="1" applyBorder="1" applyAlignment="1">
      <alignment horizontal="left" vertical="center"/>
    </xf>
    <xf numFmtId="167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left" vertical="center"/>
    </xf>
    <xf numFmtId="168" fontId="1" fillId="0" borderId="0" xfId="0" applyNumberFormat="1" applyFont="1"/>
    <xf numFmtId="0" fontId="1" fillId="0" borderId="0" xfId="0" applyFont="1"/>
    <xf numFmtId="169" fontId="1" fillId="0" borderId="0" xfId="0" applyNumberFormat="1" applyFont="1"/>
    <xf numFmtId="170" fontId="1" fillId="0" borderId="0" xfId="0" applyNumberFormat="1" applyFont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0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top" wrapTex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vertical="top" wrapText="1"/>
    </xf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horizontal="left" wrapText="1"/>
    </xf>
    <xf numFmtId="0" fontId="16" fillId="5" borderId="0" xfId="0" applyFont="1" applyFill="1"/>
    <xf numFmtId="0" fontId="9" fillId="0" borderId="0" xfId="0" applyFont="1"/>
    <xf numFmtId="0" fontId="1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9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1" fillId="0" borderId="0" xfId="0" applyFont="1" applyAlignment="1">
      <alignment vertical="top"/>
    </xf>
    <xf numFmtId="0" fontId="16" fillId="0" borderId="0" xfId="0" applyFont="1"/>
    <xf numFmtId="171" fontId="23" fillId="6" borderId="0" xfId="0" applyNumberFormat="1" applyFont="1" applyFill="1" applyAlignment="1">
      <alignment vertical="center"/>
    </xf>
    <xf numFmtId="0" fontId="14" fillId="0" borderId="0" xfId="0" applyFont="1" applyAlignment="1">
      <alignment vertical="top"/>
    </xf>
    <xf numFmtId="172" fontId="24" fillId="3" borderId="0" xfId="0" applyNumberFormat="1" applyFont="1" applyFill="1" applyAlignment="1">
      <alignment horizontal="left" vertical="top"/>
    </xf>
    <xf numFmtId="0" fontId="5" fillId="0" borderId="0" xfId="0" applyFont="1"/>
    <xf numFmtId="0" fontId="9" fillId="0" borderId="0" xfId="0" applyFont="1" applyAlignment="1">
      <alignment horizontal="left"/>
    </xf>
    <xf numFmtId="0" fontId="16" fillId="7" borderId="4" xfId="0" applyFont="1" applyFill="1" applyBorder="1"/>
    <xf numFmtId="0" fontId="16" fillId="7" borderId="5" xfId="0" applyFont="1" applyFill="1" applyBorder="1"/>
    <xf numFmtId="0" fontId="9" fillId="7" borderId="6" xfId="0" applyFont="1" applyFill="1" applyBorder="1"/>
    <xf numFmtId="0" fontId="16" fillId="7" borderId="8" xfId="0" applyFont="1" applyFill="1" applyBorder="1"/>
    <xf numFmtId="0" fontId="16" fillId="7" borderId="0" xfId="0" applyFont="1" applyFill="1"/>
    <xf numFmtId="0" fontId="16" fillId="7" borderId="9" xfId="0" applyFont="1" applyFill="1" applyBorder="1"/>
    <xf numFmtId="171" fontId="9" fillId="0" borderId="0" xfId="0" applyNumberFormat="1" applyFont="1"/>
    <xf numFmtId="0" fontId="27" fillId="0" borderId="0" xfId="0" applyFont="1" applyAlignment="1">
      <alignment horizontal="left"/>
    </xf>
    <xf numFmtId="9" fontId="27" fillId="0" borderId="0" xfId="0" applyNumberFormat="1" applyFont="1" applyAlignment="1">
      <alignment horizontal="left"/>
    </xf>
    <xf numFmtId="0" fontId="29" fillId="0" borderId="0" xfId="0" applyFont="1"/>
    <xf numFmtId="0" fontId="30" fillId="0" borderId="7" xfId="0" applyFont="1" applyBorder="1" applyAlignment="1">
      <alignment horizontal="right"/>
    </xf>
    <xf numFmtId="171" fontId="31" fillId="0" borderId="0" xfId="0" applyNumberFormat="1" applyFont="1" applyAlignment="1">
      <alignment horizontal="left"/>
    </xf>
    <xf numFmtId="171" fontId="5" fillId="0" borderId="0" xfId="0" applyNumberFormat="1" applyFont="1"/>
    <xf numFmtId="0" fontId="28" fillId="0" borderId="0" xfId="0" applyFont="1" applyAlignment="1">
      <alignment horizontal="left" vertical="top"/>
    </xf>
    <xf numFmtId="171" fontId="28" fillId="0" borderId="7" xfId="0" applyNumberFormat="1" applyFont="1" applyBorder="1" applyAlignment="1">
      <alignment horizontal="center" vertical="top"/>
    </xf>
    <xf numFmtId="171" fontId="32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7" borderId="11" xfId="0" applyFont="1" applyFill="1" applyBorder="1"/>
    <xf numFmtId="0" fontId="16" fillId="7" borderId="12" xfId="0" applyFont="1" applyFill="1" applyBorder="1"/>
    <xf numFmtId="0" fontId="16" fillId="7" borderId="12" xfId="0" applyFont="1" applyFill="1" applyBorder="1" applyAlignment="1">
      <alignment vertical="top"/>
    </xf>
    <xf numFmtId="0" fontId="16" fillId="7" borderId="13" xfId="0" applyFont="1" applyFill="1" applyBorder="1"/>
    <xf numFmtId="0" fontId="33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1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71" fontId="17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left"/>
    </xf>
    <xf numFmtId="171" fontId="35" fillId="0" borderId="0" xfId="0" applyNumberFormat="1" applyFont="1" applyAlignment="1">
      <alignment horizontal="right"/>
    </xf>
    <xf numFmtId="0" fontId="36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6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17" fillId="0" borderId="14" xfId="0" applyFont="1" applyBorder="1"/>
    <xf numFmtId="0" fontId="39" fillId="0" borderId="15" xfId="0" applyFont="1" applyBorder="1" applyAlignment="1">
      <alignment horizontal="right"/>
    </xf>
    <xf numFmtId="0" fontId="40" fillId="0" borderId="15" xfId="0" applyFont="1" applyBorder="1" applyAlignment="1">
      <alignment horizontal="left"/>
    </xf>
    <xf numFmtId="0" fontId="17" fillId="0" borderId="14" xfId="0" applyFont="1" applyBorder="1" applyAlignment="1">
      <alignment horizontal="right"/>
    </xf>
    <xf numFmtId="0" fontId="41" fillId="0" borderId="15" xfId="0" applyFont="1" applyBorder="1" applyAlignment="1">
      <alignment horizontal="left"/>
    </xf>
    <xf numFmtId="0" fontId="42" fillId="0" borderId="15" xfId="0" applyFont="1" applyBorder="1" applyAlignment="1">
      <alignment horizontal="left"/>
    </xf>
    <xf numFmtId="0" fontId="43" fillId="0" borderId="0" xfId="0" applyFont="1" applyAlignment="1">
      <alignment vertical="top"/>
    </xf>
    <xf numFmtId="0" fontId="43" fillId="0" borderId="16" xfId="0" applyFont="1" applyBorder="1" applyAlignment="1">
      <alignment vertical="top"/>
    </xf>
    <xf numFmtId="171" fontId="43" fillId="0" borderId="16" xfId="0" applyNumberFormat="1" applyFont="1" applyBorder="1" applyAlignment="1">
      <alignment horizontal="right" vertical="top"/>
    </xf>
    <xf numFmtId="174" fontId="43" fillId="0" borderId="16" xfId="0" applyNumberFormat="1" applyFont="1" applyBorder="1" applyAlignment="1">
      <alignment horizontal="right" vertical="top"/>
    </xf>
    <xf numFmtId="0" fontId="43" fillId="0" borderId="0" xfId="0" applyFont="1" applyAlignment="1">
      <alignment horizontal="right" vertical="top"/>
    </xf>
    <xf numFmtId="0" fontId="43" fillId="0" borderId="16" xfId="0" applyFont="1" applyBorder="1" applyAlignment="1">
      <alignment horizontal="left" vertical="top"/>
    </xf>
    <xf numFmtId="0" fontId="43" fillId="0" borderId="16" xfId="0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171" fontId="45" fillId="0" borderId="19" xfId="0" applyNumberFormat="1" applyFont="1" applyBorder="1" applyAlignment="1">
      <alignment horizontal="right" vertical="center"/>
    </xf>
    <xf numFmtId="171" fontId="45" fillId="0" borderId="0" xfId="0" applyNumberFormat="1" applyFont="1" applyAlignment="1">
      <alignment horizontal="right" vertical="center"/>
    </xf>
    <xf numFmtId="174" fontId="4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71" fontId="45" fillId="0" borderId="22" xfId="0" applyNumberFormat="1" applyFont="1" applyBorder="1" applyAlignment="1">
      <alignment horizontal="right" vertical="center"/>
    </xf>
    <xf numFmtId="171" fontId="45" fillId="0" borderId="25" xfId="0" applyNumberFormat="1" applyFont="1" applyBorder="1" applyAlignment="1">
      <alignment horizontal="right" vertical="center"/>
    </xf>
    <xf numFmtId="174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45" fillId="0" borderId="25" xfId="0" applyNumberFormat="1" applyFont="1" applyBorder="1" applyAlignment="1">
      <alignment vertical="center"/>
    </xf>
    <xf numFmtId="175" fontId="9" fillId="0" borderId="0" xfId="0" applyNumberFormat="1" applyFont="1" applyAlignment="1">
      <alignment horizontal="right" vertical="center"/>
    </xf>
    <xf numFmtId="171" fontId="47" fillId="0" borderId="25" xfId="0" applyNumberFormat="1" applyFont="1" applyBorder="1"/>
    <xf numFmtId="171" fontId="45" fillId="0" borderId="25" xfId="0" applyNumberFormat="1" applyFont="1" applyBorder="1" applyAlignment="1">
      <alignment horizontal="right"/>
    </xf>
    <xf numFmtId="171" fontId="44" fillId="0" borderId="25" xfId="0" applyNumberFormat="1" applyFont="1" applyBorder="1" applyAlignment="1">
      <alignment vertical="center"/>
    </xf>
    <xf numFmtId="0" fontId="46" fillId="0" borderId="25" xfId="0" applyFont="1" applyBorder="1"/>
    <xf numFmtId="171" fontId="44" fillId="0" borderId="23" xfId="0" applyNumberFormat="1" applyFont="1" applyBorder="1" applyAlignment="1">
      <alignment vertical="center"/>
    </xf>
    <xf numFmtId="0" fontId="25" fillId="0" borderId="24" xfId="0" applyFont="1" applyBorder="1"/>
    <xf numFmtId="0" fontId="11" fillId="5" borderId="0" xfId="0" applyFont="1" applyFill="1" applyAlignment="1">
      <alignment vertical="center" wrapText="1"/>
    </xf>
    <xf numFmtId="0" fontId="0" fillId="0" borderId="0" xfId="0"/>
    <xf numFmtId="0" fontId="11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171" fontId="9" fillId="0" borderId="7" xfId="0" applyNumberFormat="1" applyFont="1" applyBorder="1"/>
    <xf numFmtId="0" fontId="25" fillId="0" borderId="7" xfId="0" applyFont="1" applyBorder="1"/>
    <xf numFmtId="0" fontId="9" fillId="0" borderId="0" xfId="0" applyFont="1"/>
    <xf numFmtId="173" fontId="26" fillId="7" borderId="0" xfId="0" applyNumberFormat="1" applyFont="1" applyFill="1" applyAlignment="1">
      <alignment horizontal="center"/>
    </xf>
    <xf numFmtId="0" fontId="28" fillId="7" borderId="10" xfId="0" applyFont="1" applyFill="1" applyBorder="1" applyAlignment="1">
      <alignment horizontal="center" vertical="top"/>
    </xf>
    <xf numFmtId="0" fontId="25" fillId="0" borderId="10" xfId="0" applyFont="1" applyBorder="1"/>
    <xf numFmtId="171" fontId="26" fillId="7" borderId="0" xfId="0" applyNumberFormat="1" applyFont="1" applyFill="1" applyAlignment="1">
      <alignment horizontal="center"/>
    </xf>
    <xf numFmtId="9" fontId="28" fillId="7" borderId="0" xfId="0" applyNumberFormat="1" applyFont="1" applyFill="1" applyAlignment="1">
      <alignment horizontal="center" vertical="top"/>
    </xf>
    <xf numFmtId="0" fontId="16" fillId="7" borderId="0" xfId="0" applyFont="1" applyFill="1"/>
    <xf numFmtId="0" fontId="30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9" fillId="3" borderId="0" xfId="0" applyFont="1" applyFill="1"/>
    <xf numFmtId="0" fontId="37" fillId="0" borderId="0" xfId="0" applyFont="1" applyAlignment="1">
      <alignment horizontal="left" vertical="top"/>
    </xf>
    <xf numFmtId="171" fontId="44" fillId="0" borderId="17" xfId="0" applyNumberFormat="1" applyFont="1" applyBorder="1" applyAlignment="1">
      <alignment vertical="center"/>
    </xf>
    <xf numFmtId="0" fontId="25" fillId="0" borderId="18" xfId="0" applyFont="1" applyBorder="1"/>
    <xf numFmtId="171" fontId="44" fillId="0" borderId="20" xfId="0" applyNumberFormat="1" applyFont="1" applyBorder="1" applyAlignment="1">
      <alignment vertical="center"/>
    </xf>
    <xf numFmtId="0" fontId="25" fillId="0" borderId="21" xfId="0" applyFont="1" applyBorder="1"/>
    <xf numFmtId="0" fontId="46" fillId="0" borderId="23" xfId="0" applyFont="1" applyBorder="1"/>
  </cellXfs>
  <cellStyles count="1">
    <cellStyle name="Normal" xfId="0" builtinId="0"/>
  </cellStyles>
  <dxfs count="5"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00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5703125" defaultRowHeight="15" customHeight="1" x14ac:dyDescent="0.2"/>
  <cols>
    <col min="1" max="2" width="15.42578125" customWidth="1"/>
    <col min="3" max="3" width="14.28515625" customWidth="1"/>
    <col min="4" max="4" width="13.5703125" customWidth="1"/>
    <col min="5" max="6" width="11.5703125" customWidth="1"/>
  </cols>
  <sheetData>
    <row r="1" spans="1:6" ht="27.75" hidden="1" customHeight="1" x14ac:dyDescent="0.35">
      <c r="A1" s="1"/>
      <c r="B1" s="2"/>
      <c r="C1" s="3">
        <f t="shared" ref="C1:D1" si="0">SUM(C3:C997)</f>
        <v>0</v>
      </c>
      <c r="D1" s="4">
        <f t="shared" si="0"/>
        <v>0</v>
      </c>
      <c r="E1" s="5"/>
      <c r="F1" s="6"/>
    </row>
    <row r="2" spans="1:6" ht="24" customHeight="1" x14ac:dyDescent="0.25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</row>
    <row r="3" spans="1:6" ht="19.5" customHeight="1" x14ac:dyDescent="0.2">
      <c r="A3" s="13"/>
      <c r="B3" s="14" t="s">
        <v>6</v>
      </c>
      <c r="C3" s="15"/>
      <c r="D3" s="15"/>
      <c r="E3" s="16" t="s">
        <v>7</v>
      </c>
      <c r="F3" s="17"/>
    </row>
    <row r="4" spans="1:6" ht="19.5" customHeight="1" x14ac:dyDescent="0.2">
      <c r="A4" s="18">
        <v>45839</v>
      </c>
      <c r="B4" s="19" t="s">
        <v>8</v>
      </c>
      <c r="C4" s="20" t="s">
        <v>7</v>
      </c>
      <c r="D4" s="21"/>
      <c r="E4" s="22">
        <v>0</v>
      </c>
      <c r="F4" s="17"/>
    </row>
    <row r="5" spans="1:6" ht="19.5" customHeight="1" x14ac:dyDescent="0.2">
      <c r="A5" s="23">
        <v>45840</v>
      </c>
      <c r="B5" s="19" t="s">
        <v>9</v>
      </c>
      <c r="C5" s="20"/>
      <c r="D5" s="21" t="s">
        <v>10</v>
      </c>
      <c r="E5" s="22" t="s">
        <v>10</v>
      </c>
      <c r="F5" s="17"/>
    </row>
    <row r="6" spans="1:6" ht="19.5" customHeight="1" x14ac:dyDescent="0.2">
      <c r="A6" s="18">
        <v>45841</v>
      </c>
      <c r="B6" s="19" t="s">
        <v>11</v>
      </c>
      <c r="C6" s="20"/>
      <c r="D6" s="21" t="s">
        <v>12</v>
      </c>
      <c r="E6" s="22"/>
      <c r="F6" s="17"/>
    </row>
    <row r="7" spans="1:6" ht="19.5" customHeight="1" x14ac:dyDescent="0.2">
      <c r="A7" s="18">
        <v>45842</v>
      </c>
      <c r="B7" s="19" t="s">
        <v>13</v>
      </c>
      <c r="C7" s="20"/>
      <c r="D7" s="21" t="s">
        <v>14</v>
      </c>
      <c r="E7" s="22" t="s">
        <v>15</v>
      </c>
      <c r="F7" s="17"/>
    </row>
    <row r="8" spans="1:6" ht="19.5" customHeight="1" x14ac:dyDescent="0.2">
      <c r="A8" s="18">
        <v>45843</v>
      </c>
      <c r="B8" s="19" t="s">
        <v>16</v>
      </c>
      <c r="C8" s="20" t="s">
        <v>17</v>
      </c>
      <c r="D8" s="21"/>
      <c r="E8" s="22"/>
      <c r="F8" s="17"/>
    </row>
    <row r="9" spans="1:6" ht="19.5" customHeight="1" x14ac:dyDescent="0.2">
      <c r="A9" s="18">
        <v>45844</v>
      </c>
      <c r="B9" s="19" t="s">
        <v>18</v>
      </c>
      <c r="C9" s="20"/>
      <c r="D9" s="21" t="s">
        <v>19</v>
      </c>
      <c r="E9" s="22" t="s">
        <v>20</v>
      </c>
      <c r="F9" s="17"/>
    </row>
    <row r="10" spans="1:6" ht="19.5" customHeight="1" x14ac:dyDescent="0.2">
      <c r="A10" s="18">
        <v>45845</v>
      </c>
      <c r="B10" s="19" t="s">
        <v>21</v>
      </c>
      <c r="C10" s="20"/>
      <c r="D10" s="21" t="s">
        <v>22</v>
      </c>
      <c r="E10" s="22" t="s">
        <v>23</v>
      </c>
      <c r="F10" s="17"/>
    </row>
    <row r="11" spans="1:6" ht="19.5" customHeight="1" x14ac:dyDescent="0.2">
      <c r="A11" s="18">
        <v>45846</v>
      </c>
      <c r="B11" s="19" t="s">
        <v>24</v>
      </c>
      <c r="C11" s="20"/>
      <c r="D11" s="21" t="s">
        <v>25</v>
      </c>
      <c r="E11" s="22" t="s">
        <v>26</v>
      </c>
      <c r="F11" s="17"/>
    </row>
    <row r="12" spans="1:6" ht="19.5" customHeight="1" x14ac:dyDescent="0.2">
      <c r="A12" s="24">
        <v>45847</v>
      </c>
      <c r="B12" s="19" t="s">
        <v>27</v>
      </c>
      <c r="C12" s="20" t="s">
        <v>28</v>
      </c>
      <c r="D12" s="21"/>
      <c r="E12" s="22"/>
      <c r="F12" s="17"/>
    </row>
    <row r="13" spans="1:6" ht="19.5" customHeight="1" x14ac:dyDescent="0.2">
      <c r="A13" s="18">
        <v>45848</v>
      </c>
      <c r="B13" s="19" t="s">
        <v>29</v>
      </c>
      <c r="C13" s="20"/>
      <c r="D13" s="21" t="s">
        <v>30</v>
      </c>
      <c r="E13" s="22" t="s">
        <v>31</v>
      </c>
      <c r="F13" s="17"/>
    </row>
    <row r="14" spans="1:6" ht="19.5" customHeight="1" x14ac:dyDescent="0.2">
      <c r="A14" s="18">
        <v>45849</v>
      </c>
      <c r="B14" s="19" t="s">
        <v>32</v>
      </c>
      <c r="C14" s="20"/>
      <c r="D14" s="21" t="s">
        <v>33</v>
      </c>
      <c r="E14" s="22" t="s">
        <v>34</v>
      </c>
      <c r="F14" s="17"/>
    </row>
    <row r="15" spans="1:6" ht="19.5" customHeight="1" x14ac:dyDescent="0.2">
      <c r="A15" s="18">
        <v>45850</v>
      </c>
      <c r="B15" s="19" t="s">
        <v>9</v>
      </c>
      <c r="C15" s="20"/>
      <c r="D15" s="21" t="s">
        <v>10</v>
      </c>
      <c r="E15" s="22" t="s">
        <v>35</v>
      </c>
      <c r="F15" s="17"/>
    </row>
    <row r="16" spans="1:6" ht="19.5" customHeight="1" x14ac:dyDescent="0.2">
      <c r="A16" s="18">
        <v>45851</v>
      </c>
      <c r="B16" s="19" t="s">
        <v>36</v>
      </c>
      <c r="C16" s="20" t="s">
        <v>12</v>
      </c>
      <c r="D16" s="21"/>
      <c r="E16" s="22"/>
      <c r="F16" s="17"/>
    </row>
    <row r="17" spans="1:6" ht="19.5" customHeight="1" x14ac:dyDescent="0.2">
      <c r="A17" s="18">
        <v>45852</v>
      </c>
      <c r="B17" s="19" t="s">
        <v>37</v>
      </c>
      <c r="C17" s="20"/>
      <c r="D17" s="21" t="s">
        <v>38</v>
      </c>
      <c r="E17" s="22" t="s">
        <v>39</v>
      </c>
      <c r="F17" s="17"/>
    </row>
    <row r="18" spans="1:6" ht="19.5" customHeight="1" x14ac:dyDescent="0.2">
      <c r="A18" s="18">
        <v>45853</v>
      </c>
      <c r="B18" s="19" t="s">
        <v>40</v>
      </c>
      <c r="C18" s="20"/>
      <c r="D18" s="21" t="s">
        <v>41</v>
      </c>
      <c r="E18" s="22" t="s">
        <v>42</v>
      </c>
      <c r="F18" s="17"/>
    </row>
    <row r="19" spans="1:6" ht="19.5" customHeight="1" x14ac:dyDescent="0.2">
      <c r="A19" s="18">
        <v>45854</v>
      </c>
      <c r="B19" s="19" t="s">
        <v>43</v>
      </c>
      <c r="C19" s="20"/>
      <c r="D19" s="21" t="s">
        <v>44</v>
      </c>
      <c r="E19" s="22" t="s">
        <v>45</v>
      </c>
      <c r="F19" s="17"/>
    </row>
    <row r="20" spans="1:6" ht="19.5" customHeight="1" x14ac:dyDescent="0.2">
      <c r="A20" s="18">
        <v>45855</v>
      </c>
      <c r="B20" s="19" t="s">
        <v>46</v>
      </c>
      <c r="C20" s="20"/>
      <c r="D20" s="21" t="s">
        <v>47</v>
      </c>
      <c r="E20" s="22" t="s">
        <v>48</v>
      </c>
      <c r="F20" s="17"/>
    </row>
    <row r="21" spans="1:6" ht="19.5" customHeight="1" x14ac:dyDescent="0.2">
      <c r="A21" s="18">
        <v>45856</v>
      </c>
      <c r="B21" s="19" t="s">
        <v>49</v>
      </c>
      <c r="C21" s="20"/>
      <c r="D21" s="21" t="s">
        <v>30</v>
      </c>
      <c r="E21" s="22" t="s">
        <v>50</v>
      </c>
      <c r="F21" s="17"/>
    </row>
    <row r="22" spans="1:6" ht="19.5" customHeight="1" x14ac:dyDescent="0.2">
      <c r="A22" s="18">
        <v>45857</v>
      </c>
      <c r="B22" s="19" t="s">
        <v>27</v>
      </c>
      <c r="C22" s="20" t="s">
        <v>51</v>
      </c>
      <c r="D22" s="21"/>
      <c r="E22" s="22"/>
      <c r="F22" s="17"/>
    </row>
    <row r="23" spans="1:6" ht="19.5" customHeight="1" x14ac:dyDescent="0.2">
      <c r="A23" s="24">
        <v>45858</v>
      </c>
      <c r="B23" s="19" t="s">
        <v>52</v>
      </c>
      <c r="C23" s="20"/>
      <c r="D23" s="21" t="s">
        <v>53</v>
      </c>
      <c r="E23" s="22" t="s">
        <v>54</v>
      </c>
      <c r="F23" s="17"/>
    </row>
    <row r="24" spans="1:6" ht="19.5" customHeight="1" x14ac:dyDescent="0.2">
      <c r="A24" s="18">
        <v>45859</v>
      </c>
      <c r="B24" s="19" t="s">
        <v>55</v>
      </c>
      <c r="C24" s="20"/>
      <c r="D24" s="21" t="s">
        <v>56</v>
      </c>
      <c r="E24" s="22" t="s">
        <v>57</v>
      </c>
      <c r="F24" s="17"/>
    </row>
    <row r="25" spans="1:6" ht="19.5" customHeight="1" x14ac:dyDescent="0.2">
      <c r="A25" s="18">
        <v>45860</v>
      </c>
      <c r="B25" s="19" t="s">
        <v>58</v>
      </c>
      <c r="C25" s="20" t="s">
        <v>56</v>
      </c>
      <c r="D25" s="21"/>
      <c r="E25" s="22"/>
      <c r="F25" s="17"/>
    </row>
    <row r="26" spans="1:6" ht="19.5" customHeight="1" x14ac:dyDescent="0.2">
      <c r="A26" s="18">
        <v>45861</v>
      </c>
      <c r="B26" s="19" t="s">
        <v>24</v>
      </c>
      <c r="C26" s="20"/>
      <c r="D26" s="21" t="s">
        <v>25</v>
      </c>
      <c r="E26" s="22" t="s">
        <v>59</v>
      </c>
      <c r="F26" s="17"/>
    </row>
    <row r="27" spans="1:6" ht="19.5" customHeight="1" x14ac:dyDescent="0.2">
      <c r="A27" s="25" t="s">
        <v>60</v>
      </c>
      <c r="B27" s="19" t="s">
        <v>61</v>
      </c>
      <c r="C27" s="20"/>
      <c r="D27" s="21" t="s">
        <v>19</v>
      </c>
      <c r="E27" s="22" t="s">
        <v>62</v>
      </c>
      <c r="F27" s="17"/>
    </row>
    <row r="28" spans="1:6" ht="19.5" customHeight="1" x14ac:dyDescent="0.2">
      <c r="A28" s="18">
        <v>45863</v>
      </c>
      <c r="B28" s="19" t="s">
        <v>27</v>
      </c>
      <c r="C28" s="20" t="s">
        <v>63</v>
      </c>
      <c r="D28" s="21"/>
      <c r="E28" s="22"/>
      <c r="F28" s="17"/>
    </row>
    <row r="29" spans="1:6" ht="19.5" customHeight="1" x14ac:dyDescent="0.2">
      <c r="A29" s="18">
        <v>45864</v>
      </c>
      <c r="B29" s="19" t="s">
        <v>64</v>
      </c>
      <c r="C29" s="20"/>
      <c r="D29" s="21" t="s">
        <v>56</v>
      </c>
      <c r="E29" s="22" t="s">
        <v>65</v>
      </c>
      <c r="F29" s="17"/>
    </row>
    <row r="30" spans="1:6" ht="19.5" customHeight="1" x14ac:dyDescent="0.2">
      <c r="A30" s="26">
        <v>45865</v>
      </c>
      <c r="B30" s="27" t="s">
        <v>66</v>
      </c>
      <c r="C30" s="28" t="s">
        <v>67</v>
      </c>
      <c r="D30" s="29"/>
      <c r="E30" s="22"/>
      <c r="F30" s="17"/>
    </row>
    <row r="31" spans="1:6" ht="15.75" customHeight="1" x14ac:dyDescent="0.2">
      <c r="A31" s="30"/>
      <c r="B31" s="31" t="s">
        <v>68</v>
      </c>
      <c r="C31" s="31" t="s">
        <v>69</v>
      </c>
      <c r="D31" s="31"/>
      <c r="E31" s="31" t="s">
        <v>65</v>
      </c>
    </row>
    <row r="32" spans="1:6" ht="15.75" customHeight="1" x14ac:dyDescent="0.2">
      <c r="A32" s="32">
        <v>45868</v>
      </c>
      <c r="B32" s="31" t="s">
        <v>70</v>
      </c>
      <c r="D32" s="31" t="s">
        <v>19</v>
      </c>
      <c r="E32" s="31" t="s">
        <v>71</v>
      </c>
    </row>
    <row r="33" spans="1:5" ht="15.75" customHeight="1" x14ac:dyDescent="0.2">
      <c r="A33" s="32">
        <v>45869</v>
      </c>
      <c r="B33" s="31" t="s">
        <v>72</v>
      </c>
      <c r="D33" s="31" t="s">
        <v>73</v>
      </c>
      <c r="E33" s="31" t="s">
        <v>74</v>
      </c>
    </row>
    <row r="34" spans="1:5" ht="15.75" customHeight="1" x14ac:dyDescent="0.2">
      <c r="A34" s="33">
        <v>45870</v>
      </c>
      <c r="B34" s="31" t="s">
        <v>75</v>
      </c>
      <c r="D34" s="31" t="s">
        <v>25</v>
      </c>
      <c r="E34" s="31" t="s">
        <v>76</v>
      </c>
    </row>
    <row r="35" spans="1:5" ht="15.75" customHeight="1" x14ac:dyDescent="0.2">
      <c r="A35" s="33">
        <v>45871</v>
      </c>
      <c r="B35" s="31" t="s">
        <v>77</v>
      </c>
      <c r="D35" s="31" t="s">
        <v>78</v>
      </c>
      <c r="E35" s="31" t="s">
        <v>79</v>
      </c>
    </row>
    <row r="36" spans="1:5" ht="15.75" customHeight="1" x14ac:dyDescent="0.2">
      <c r="A36" s="33">
        <v>45873</v>
      </c>
      <c r="B36" s="31" t="s">
        <v>27</v>
      </c>
      <c r="C36" s="31" t="s">
        <v>80</v>
      </c>
      <c r="D36" s="31"/>
      <c r="E36" s="31"/>
    </row>
    <row r="37" spans="1:5" ht="15.75" customHeight="1" x14ac:dyDescent="0.2">
      <c r="A37" s="33">
        <v>45874</v>
      </c>
      <c r="B37" s="31" t="s">
        <v>81</v>
      </c>
      <c r="D37" s="31" t="s">
        <v>53</v>
      </c>
      <c r="E37" s="31" t="s">
        <v>82</v>
      </c>
    </row>
    <row r="38" spans="1:5" ht="15.75" customHeight="1" x14ac:dyDescent="0.2">
      <c r="A38" s="33">
        <v>45875</v>
      </c>
      <c r="B38" s="31" t="s">
        <v>83</v>
      </c>
      <c r="D38" s="31" t="s">
        <v>84</v>
      </c>
      <c r="E38" s="31" t="s">
        <v>85</v>
      </c>
    </row>
    <row r="39" spans="1:5" ht="15.75" customHeight="1" x14ac:dyDescent="0.2">
      <c r="A39" s="33">
        <v>45876</v>
      </c>
      <c r="B39" s="31" t="s">
        <v>86</v>
      </c>
      <c r="D39" s="31" t="s">
        <v>53</v>
      </c>
      <c r="E39" s="31" t="s">
        <v>87</v>
      </c>
    </row>
    <row r="40" spans="1:5" ht="15.75" customHeight="1" x14ac:dyDescent="0.2">
      <c r="A40" s="33">
        <v>45877</v>
      </c>
      <c r="B40" s="31" t="s">
        <v>88</v>
      </c>
      <c r="D40" s="31" t="s">
        <v>47</v>
      </c>
      <c r="E40" s="31" t="s">
        <v>89</v>
      </c>
    </row>
    <row r="41" spans="1:5" ht="15.75" customHeight="1" x14ac:dyDescent="0.2">
      <c r="A41" s="33">
        <v>45878</v>
      </c>
      <c r="B41" s="31" t="s">
        <v>90</v>
      </c>
      <c r="D41" s="31" t="s">
        <v>30</v>
      </c>
      <c r="E41" s="31" t="s">
        <v>91</v>
      </c>
    </row>
    <row r="42" spans="1:5" ht="15.75" customHeight="1" x14ac:dyDescent="0.2">
      <c r="A42" s="33">
        <v>45880</v>
      </c>
      <c r="B42" s="31" t="s">
        <v>92</v>
      </c>
      <c r="D42" s="31" t="s">
        <v>14</v>
      </c>
      <c r="E42" s="31" t="s">
        <v>93</v>
      </c>
    </row>
    <row r="43" spans="1:5" ht="15.75" customHeight="1" x14ac:dyDescent="0.2">
      <c r="A43" s="33">
        <v>45881</v>
      </c>
      <c r="B43" s="31" t="s">
        <v>27</v>
      </c>
      <c r="C43" s="31" t="s">
        <v>94</v>
      </c>
      <c r="D43" s="31"/>
      <c r="E43" s="31"/>
    </row>
    <row r="44" spans="1:5" ht="15.75" customHeight="1" x14ac:dyDescent="0.2">
      <c r="A44" s="33">
        <v>45882</v>
      </c>
      <c r="B44" s="31" t="s">
        <v>95</v>
      </c>
      <c r="D44" s="31" t="s">
        <v>96</v>
      </c>
      <c r="E44" s="31" t="s">
        <v>97</v>
      </c>
    </row>
    <row r="45" spans="1:5" ht="15.75" customHeight="1" x14ac:dyDescent="0.2">
      <c r="A45" s="33">
        <v>45883</v>
      </c>
      <c r="B45" s="31" t="s">
        <v>98</v>
      </c>
      <c r="D45" s="31" t="s">
        <v>19</v>
      </c>
      <c r="E45" s="31" t="s">
        <v>99</v>
      </c>
    </row>
    <row r="46" spans="1:5" ht="15.75" customHeight="1" x14ac:dyDescent="0.2">
      <c r="A46" s="33">
        <v>45884</v>
      </c>
      <c r="B46" s="31" t="s">
        <v>100</v>
      </c>
      <c r="D46" s="31" t="s">
        <v>101</v>
      </c>
      <c r="E46" s="31" t="s">
        <v>102</v>
      </c>
    </row>
    <row r="47" spans="1:5" ht="15.75" customHeight="1" x14ac:dyDescent="0.2">
      <c r="A47" s="33">
        <v>45885</v>
      </c>
      <c r="B47" s="31" t="s">
        <v>103</v>
      </c>
      <c r="D47" s="31" t="s">
        <v>104</v>
      </c>
      <c r="E47" s="31" t="s">
        <v>105</v>
      </c>
    </row>
    <row r="48" spans="1:5" ht="15.75" customHeight="1" x14ac:dyDescent="0.2">
      <c r="A48" s="33">
        <v>45887</v>
      </c>
      <c r="B48" s="31" t="s">
        <v>106</v>
      </c>
      <c r="D48" s="31" t="s">
        <v>30</v>
      </c>
      <c r="E48" s="31" t="s">
        <v>107</v>
      </c>
    </row>
    <row r="49" spans="1:5" ht="15.75" customHeight="1" x14ac:dyDescent="0.2">
      <c r="A49" s="33">
        <v>45888</v>
      </c>
      <c r="B49" s="31" t="s">
        <v>108</v>
      </c>
      <c r="D49" s="31" t="s">
        <v>109</v>
      </c>
      <c r="E49" s="31" t="s">
        <v>110</v>
      </c>
    </row>
    <row r="50" spans="1:5" ht="15.75" customHeight="1" x14ac:dyDescent="0.2">
      <c r="A50" s="33">
        <v>45889</v>
      </c>
      <c r="B50" s="31" t="s">
        <v>27</v>
      </c>
      <c r="C50" s="31" t="s">
        <v>111</v>
      </c>
      <c r="D50" s="31"/>
      <c r="E50" s="31"/>
    </row>
    <row r="51" spans="1:5" ht="15.75" customHeight="1" x14ac:dyDescent="0.2">
      <c r="A51" s="33">
        <v>45890</v>
      </c>
      <c r="B51" s="31" t="s">
        <v>112</v>
      </c>
      <c r="D51" s="31" t="s">
        <v>19</v>
      </c>
      <c r="E51" s="31" t="s">
        <v>113</v>
      </c>
    </row>
    <row r="52" spans="1:5" ht="15.75" customHeight="1" x14ac:dyDescent="0.2">
      <c r="A52" s="33">
        <v>45891</v>
      </c>
      <c r="B52" s="31" t="s">
        <v>114</v>
      </c>
      <c r="D52" s="31" t="s">
        <v>44</v>
      </c>
      <c r="E52" s="31" t="s">
        <v>115</v>
      </c>
    </row>
    <row r="53" spans="1:5" ht="15.75" customHeight="1" x14ac:dyDescent="0.2">
      <c r="A53" s="33">
        <v>45892</v>
      </c>
      <c r="B53" s="31" t="s">
        <v>116</v>
      </c>
      <c r="D53" s="31" t="s">
        <v>38</v>
      </c>
      <c r="E53" s="31" t="s">
        <v>117</v>
      </c>
    </row>
    <row r="54" spans="1:5" ht="15.75" customHeight="1" x14ac:dyDescent="0.2">
      <c r="A54" s="33">
        <v>45894</v>
      </c>
      <c r="B54" s="31" t="s">
        <v>27</v>
      </c>
      <c r="C54" s="31" t="s">
        <v>17</v>
      </c>
      <c r="D54" s="31"/>
      <c r="E54" s="31"/>
    </row>
    <row r="55" spans="1:5" ht="15.75" customHeight="1" x14ac:dyDescent="0.2">
      <c r="A55" s="33">
        <v>45895</v>
      </c>
      <c r="B55" s="31" t="s">
        <v>118</v>
      </c>
      <c r="D55" s="31" t="s">
        <v>12</v>
      </c>
      <c r="E55" s="31" t="s">
        <v>119</v>
      </c>
    </row>
    <row r="56" spans="1:5" ht="15.75" customHeight="1" x14ac:dyDescent="0.2">
      <c r="A56" s="33">
        <v>45896</v>
      </c>
      <c r="B56" s="31" t="s">
        <v>120</v>
      </c>
      <c r="D56" s="31" t="s">
        <v>10</v>
      </c>
      <c r="E56" s="31" t="s">
        <v>121</v>
      </c>
    </row>
    <row r="57" spans="1:5" ht="15.75" customHeight="1" x14ac:dyDescent="0.2">
      <c r="A57" s="33">
        <v>45897</v>
      </c>
      <c r="B57" s="31" t="s">
        <v>122</v>
      </c>
      <c r="D57" s="31" t="s">
        <v>104</v>
      </c>
      <c r="E57" s="31" t="s">
        <v>123</v>
      </c>
    </row>
    <row r="58" spans="1:5" ht="15.75" customHeight="1" x14ac:dyDescent="0.2">
      <c r="A58" s="33">
        <v>45898</v>
      </c>
      <c r="B58" s="31" t="s">
        <v>124</v>
      </c>
      <c r="D58" s="31" t="s">
        <v>22</v>
      </c>
      <c r="E58" s="31" t="s">
        <v>125</v>
      </c>
    </row>
    <row r="59" spans="1:5" ht="15.75" customHeight="1" x14ac:dyDescent="0.2">
      <c r="A59" s="33">
        <v>45899</v>
      </c>
      <c r="B59" s="31" t="s">
        <v>66</v>
      </c>
      <c r="C59" s="31" t="s">
        <v>67</v>
      </c>
      <c r="D59" s="31"/>
      <c r="E59" s="31"/>
    </row>
    <row r="60" spans="1:5" ht="15.75" customHeight="1" x14ac:dyDescent="0.2">
      <c r="B60" s="31" t="s">
        <v>68</v>
      </c>
      <c r="C60" s="31" t="s">
        <v>89</v>
      </c>
      <c r="E60" s="31" t="s">
        <v>125</v>
      </c>
    </row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0"/>
  <sheetViews>
    <sheetView workbookViewId="0"/>
  </sheetViews>
  <sheetFormatPr defaultColWidth="12.5703125" defaultRowHeight="15" customHeight="1" x14ac:dyDescent="0.2"/>
  <cols>
    <col min="1" max="2" width="12.5703125" customWidth="1"/>
    <col min="3" max="3" width="14.42578125" customWidth="1"/>
    <col min="4" max="6" width="12.5703125" customWidth="1"/>
  </cols>
  <sheetData>
    <row r="1" spans="1:3" ht="15.75" customHeight="1" x14ac:dyDescent="0.2">
      <c r="A1" s="31" t="s">
        <v>126</v>
      </c>
      <c r="B1" s="31" t="s">
        <v>127</v>
      </c>
      <c r="C1" s="31" t="s">
        <v>128</v>
      </c>
    </row>
    <row r="2" spans="1:3" ht="15.75" customHeight="1" x14ac:dyDescent="0.2">
      <c r="A2" s="31" t="s">
        <v>129</v>
      </c>
      <c r="B2" s="31">
        <v>100</v>
      </c>
      <c r="C2" s="31">
        <v>10</v>
      </c>
    </row>
    <row r="3" spans="1:3" ht="15.75" customHeight="1" x14ac:dyDescent="0.2">
      <c r="A3" s="31" t="s">
        <v>130</v>
      </c>
      <c r="B3" s="31">
        <v>50</v>
      </c>
      <c r="C3" s="31">
        <v>1</v>
      </c>
    </row>
    <row r="4" spans="1:3" ht="15.75" customHeight="1" x14ac:dyDescent="0.2">
      <c r="A4" s="31" t="s">
        <v>131</v>
      </c>
      <c r="B4" s="31">
        <v>9</v>
      </c>
      <c r="C4" s="31">
        <v>1</v>
      </c>
    </row>
    <row r="5" spans="1:3" ht="15.75" customHeight="1" x14ac:dyDescent="0.2">
      <c r="B5" s="31">
        <v>159</v>
      </c>
      <c r="C5" s="31">
        <v>12</v>
      </c>
    </row>
    <row r="6" spans="1:3" ht="15.75" customHeight="1" x14ac:dyDescent="0.2">
      <c r="B6" s="31">
        <v>10</v>
      </c>
    </row>
    <row r="7" spans="1:3" ht="15.75" customHeight="1" x14ac:dyDescent="0.2"/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1000"/>
  <sheetViews>
    <sheetView showGridLines="0" workbookViewId="0"/>
  </sheetViews>
  <sheetFormatPr defaultColWidth="12.5703125" defaultRowHeight="15" customHeight="1" x14ac:dyDescent="0.2"/>
  <cols>
    <col min="1" max="1" width="6.140625" customWidth="1"/>
    <col min="2" max="3" width="8.85546875" customWidth="1"/>
    <col min="4" max="4" width="8.85546875" hidden="1" customWidth="1"/>
    <col min="5" max="5" width="8.85546875" customWidth="1"/>
    <col min="6" max="6" width="8.85546875" hidden="1" customWidth="1"/>
    <col min="7" max="9" width="8.85546875" customWidth="1"/>
    <col min="10" max="10" width="8.85546875" hidden="1" customWidth="1"/>
    <col min="11" max="12" width="8.85546875" customWidth="1"/>
    <col min="13" max="13" width="6.140625" hidden="1" customWidth="1"/>
  </cols>
  <sheetData>
    <row r="1" spans="1:13" ht="12" customHeight="1" x14ac:dyDescent="0.35">
      <c r="A1" s="34"/>
      <c r="B1" s="34"/>
      <c r="C1" s="34"/>
      <c r="D1" s="34"/>
      <c r="E1" s="34"/>
      <c r="F1" s="34"/>
      <c r="G1" s="35"/>
      <c r="H1" s="34"/>
      <c r="I1" s="34"/>
      <c r="J1" s="34"/>
      <c r="K1" s="34"/>
      <c r="L1" s="34"/>
      <c r="M1" s="34"/>
    </row>
    <row r="2" spans="1:13" ht="21" customHeight="1" x14ac:dyDescent="0.2">
      <c r="A2" s="36"/>
      <c r="B2" s="125" t="s">
        <v>132</v>
      </c>
      <c r="C2" s="126"/>
      <c r="D2" s="126"/>
      <c r="E2" s="126"/>
      <c r="F2" s="126"/>
      <c r="G2" s="126"/>
      <c r="H2" s="126"/>
      <c r="I2" s="127" t="s">
        <v>133</v>
      </c>
      <c r="J2" s="126"/>
      <c r="K2" s="126"/>
      <c r="L2" s="126"/>
      <c r="M2" s="36"/>
    </row>
    <row r="3" spans="1:13" ht="16.5" customHeight="1" x14ac:dyDescent="0.2">
      <c r="A3" s="37"/>
      <c r="B3" s="128" t="s">
        <v>134</v>
      </c>
      <c r="C3" s="126"/>
      <c r="D3" s="126"/>
      <c r="E3" s="126"/>
      <c r="F3" s="126"/>
      <c r="G3" s="126"/>
      <c r="H3" s="38"/>
      <c r="I3" s="129" t="s">
        <v>135</v>
      </c>
      <c r="J3" s="126"/>
      <c r="K3" s="126"/>
      <c r="L3" s="126"/>
      <c r="M3" s="39"/>
    </row>
    <row r="4" spans="1:13" ht="10.5" customHeight="1" x14ac:dyDescent="0.2">
      <c r="A4" s="37"/>
      <c r="B4" s="126"/>
      <c r="C4" s="126"/>
      <c r="D4" s="126"/>
      <c r="E4" s="126"/>
      <c r="F4" s="126"/>
      <c r="G4" s="126"/>
      <c r="H4" s="38"/>
      <c r="I4" s="130" t="s">
        <v>136</v>
      </c>
      <c r="J4" s="126"/>
      <c r="K4" s="126"/>
      <c r="L4" s="126"/>
      <c r="M4" s="126"/>
    </row>
    <row r="5" spans="1:13" ht="15.75" customHeight="1" x14ac:dyDescent="0.2">
      <c r="A5" s="37"/>
      <c r="B5" s="128" t="s">
        <v>137</v>
      </c>
      <c r="C5" s="126"/>
      <c r="D5" s="126"/>
      <c r="E5" s="126"/>
      <c r="F5" s="126"/>
      <c r="G5" s="126"/>
      <c r="H5" s="38"/>
      <c r="I5" s="126"/>
      <c r="J5" s="126"/>
      <c r="K5" s="126"/>
      <c r="L5" s="126"/>
      <c r="M5" s="126"/>
    </row>
    <row r="6" spans="1:13" ht="23.25" customHeight="1" x14ac:dyDescent="0.35">
      <c r="A6" s="40"/>
      <c r="B6" s="126"/>
      <c r="C6" s="126"/>
      <c r="D6" s="126"/>
      <c r="E6" s="126"/>
      <c r="F6" s="126"/>
      <c r="G6" s="126"/>
      <c r="H6" s="41"/>
      <c r="I6" s="42"/>
      <c r="J6" s="42"/>
      <c r="K6" s="42"/>
      <c r="L6" s="42"/>
      <c r="M6" s="42"/>
    </row>
    <row r="7" spans="1:13" ht="9" customHeight="1" x14ac:dyDescent="0.35">
      <c r="A7" s="43"/>
      <c r="B7" s="44"/>
      <c r="C7" s="44"/>
      <c r="D7" s="44"/>
      <c r="E7" s="45"/>
      <c r="F7" s="46"/>
      <c r="G7" s="47"/>
      <c r="H7" s="46"/>
      <c r="I7" s="46"/>
      <c r="J7" s="46"/>
      <c r="K7" s="46"/>
      <c r="L7" s="46"/>
      <c r="M7" s="46"/>
    </row>
    <row r="8" spans="1:13" ht="18" customHeight="1" x14ac:dyDescent="0.35">
      <c r="A8" s="48"/>
      <c r="B8" s="49" t="s">
        <v>138</v>
      </c>
      <c r="C8" s="50"/>
      <c r="D8" s="50"/>
      <c r="E8" s="50"/>
      <c r="F8" s="46"/>
      <c r="G8" s="51"/>
      <c r="H8" s="46"/>
      <c r="I8" s="52"/>
      <c r="J8" s="131" t="s">
        <v>139</v>
      </c>
      <c r="K8" s="126"/>
      <c r="L8" s="53">
        <v>1000</v>
      </c>
      <c r="M8" s="46"/>
    </row>
    <row r="9" spans="1:13" ht="18" customHeight="1" x14ac:dyDescent="0.2">
      <c r="A9" s="48"/>
      <c r="B9" s="50"/>
      <c r="C9" s="50"/>
      <c r="D9" s="50"/>
      <c r="E9" s="50"/>
      <c r="F9" s="46"/>
      <c r="G9" s="51"/>
      <c r="H9" s="46"/>
      <c r="I9" s="54"/>
      <c r="J9" s="46"/>
      <c r="K9" s="46"/>
      <c r="L9" s="51"/>
      <c r="M9" s="46"/>
    </row>
    <row r="10" spans="1:13" ht="18" hidden="1" customHeight="1" x14ac:dyDescent="0.2">
      <c r="A10" s="46"/>
      <c r="B10" s="55"/>
      <c r="C10" s="55"/>
      <c r="D10" s="55"/>
      <c r="E10" s="55"/>
      <c r="F10" s="46"/>
      <c r="G10" s="51"/>
      <c r="H10" s="46"/>
      <c r="I10" s="54"/>
      <c r="J10" s="46"/>
      <c r="K10" s="46"/>
      <c r="L10" s="51"/>
      <c r="M10" s="46"/>
    </row>
    <row r="11" spans="1:13" ht="12" hidden="1" customHeight="1" x14ac:dyDescent="0.35">
      <c r="A11" s="43"/>
      <c r="B11" s="56"/>
      <c r="C11" s="56"/>
      <c r="D11" s="57"/>
      <c r="E11" s="43"/>
      <c r="F11" s="43"/>
      <c r="G11" s="52"/>
      <c r="H11" s="58"/>
      <c r="I11" s="59"/>
      <c r="J11" s="59"/>
      <c r="K11" s="59"/>
      <c r="L11" s="60"/>
      <c r="M11" s="43"/>
    </row>
    <row r="12" spans="1:13" ht="18" hidden="1" customHeight="1" x14ac:dyDescent="0.35">
      <c r="A12" s="52"/>
      <c r="B12" s="43"/>
      <c r="C12" s="52"/>
      <c r="D12" s="132" t="str">
        <f ca="1">IFERROR(__xludf.DUMMYFUNCTION("SPARKLINE(D17,{""charttype"",""column"";""ymin"", 0; ""ymax"",MAX(D17:E17);""firstcolor"",""#334960""})"),"")</f>
        <v/>
      </c>
      <c r="E12" s="134" t="str">
        <f ca="1">IFERROR(__xludf.DUMMYFUNCTION("SPARKLINE(E17,{""charttype"",""column"";""ymin"", 0; ""ymax"",max(D17:E17);""firstcolor"",""#f46524""})"),"")</f>
        <v/>
      </c>
      <c r="F12" s="43"/>
      <c r="G12" s="43"/>
      <c r="H12" s="61"/>
      <c r="I12" s="62"/>
      <c r="J12" s="62"/>
      <c r="K12" s="62"/>
      <c r="L12" s="63"/>
      <c r="M12" s="52"/>
    </row>
    <row r="13" spans="1:13" ht="18" hidden="1" customHeight="1" x14ac:dyDescent="0.75">
      <c r="A13" s="52"/>
      <c r="B13" s="43"/>
      <c r="C13" s="64"/>
      <c r="D13" s="133"/>
      <c r="E13" s="126"/>
      <c r="F13" s="43"/>
      <c r="G13" s="43"/>
      <c r="H13" s="61"/>
      <c r="I13" s="135" t="str">
        <f>IFERROR(E17/D17-1, "")</f>
        <v/>
      </c>
      <c r="J13" s="126"/>
      <c r="K13" s="126"/>
      <c r="L13" s="63"/>
      <c r="M13" s="65"/>
    </row>
    <row r="14" spans="1:13" ht="24" hidden="1" customHeight="1" x14ac:dyDescent="0.75">
      <c r="A14" s="43"/>
      <c r="B14" s="43"/>
      <c r="C14" s="64"/>
      <c r="D14" s="133"/>
      <c r="E14" s="126"/>
      <c r="F14" s="43"/>
      <c r="G14" s="43"/>
      <c r="H14" s="61"/>
      <c r="I14" s="136" t="str">
        <f>IF(I13 &lt; 0, "Decrease in total savings", "Increase in total savings")</f>
        <v>Increase in total savings</v>
      </c>
      <c r="J14" s="137"/>
      <c r="K14" s="137"/>
      <c r="L14" s="63"/>
      <c r="M14" s="66"/>
    </row>
    <row r="15" spans="1:13" ht="39.75" hidden="1" customHeight="1" x14ac:dyDescent="0.75">
      <c r="A15" s="43"/>
      <c r="B15" s="43"/>
      <c r="C15" s="64"/>
      <c r="D15" s="133"/>
      <c r="E15" s="126"/>
      <c r="F15" s="43"/>
      <c r="G15" s="64"/>
      <c r="H15" s="61"/>
      <c r="I15" s="138">
        <f>IFERROR(E17-D17, 0)</f>
        <v>0</v>
      </c>
      <c r="J15" s="126"/>
      <c r="K15" s="126"/>
      <c r="L15" s="63"/>
      <c r="M15" s="66"/>
    </row>
    <row r="16" spans="1:13" ht="18" hidden="1" customHeight="1" x14ac:dyDescent="0.45">
      <c r="A16" s="43"/>
      <c r="B16" s="56"/>
      <c r="C16" s="67"/>
      <c r="D16" s="68" t="s">
        <v>140</v>
      </c>
      <c r="E16" s="69" t="s">
        <v>141</v>
      </c>
      <c r="F16" s="67"/>
      <c r="G16" s="70"/>
      <c r="H16" s="61"/>
      <c r="I16" s="139" t="str">
        <f>IF(J15&lt;0, "Spent this month", "Saved this month")</f>
        <v>Saved this month</v>
      </c>
      <c r="J16" s="126"/>
      <c r="K16" s="126"/>
      <c r="L16" s="63"/>
      <c r="M16" s="71"/>
    </row>
    <row r="17" spans="1:13" ht="18" hidden="1" customHeight="1" x14ac:dyDescent="0.35">
      <c r="A17" s="52"/>
      <c r="B17" s="43"/>
      <c r="C17" s="52"/>
      <c r="D17" s="72">
        <f>IF(ISBLANK(L8),0,L8)</f>
        <v>1000</v>
      </c>
      <c r="E17" s="73" t="e">
        <f>D17+(I22-C22)</f>
        <v>#REF!</v>
      </c>
      <c r="F17" s="52"/>
      <c r="G17" s="64"/>
      <c r="H17" s="61"/>
      <c r="I17" s="140"/>
      <c r="J17" s="126"/>
      <c r="K17" s="126"/>
      <c r="L17" s="63"/>
      <c r="M17" s="52"/>
    </row>
    <row r="18" spans="1:13" ht="12" hidden="1" customHeight="1" x14ac:dyDescent="0.35">
      <c r="A18" s="52"/>
      <c r="B18" s="74"/>
      <c r="C18" s="74"/>
      <c r="D18" s="74"/>
      <c r="E18" s="74"/>
      <c r="F18" s="74"/>
      <c r="G18" s="52"/>
      <c r="H18" s="75"/>
      <c r="I18" s="76"/>
      <c r="J18" s="77"/>
      <c r="K18" s="76"/>
      <c r="L18" s="78"/>
      <c r="M18" s="52"/>
    </row>
    <row r="19" spans="1:13" ht="24" hidden="1" customHeight="1" x14ac:dyDescent="0.35">
      <c r="A19" s="52"/>
      <c r="B19" s="74"/>
      <c r="C19" s="74"/>
      <c r="D19" s="74"/>
      <c r="E19" s="74"/>
      <c r="F19" s="74"/>
      <c r="G19" s="52"/>
      <c r="H19" s="52"/>
      <c r="I19" s="52"/>
      <c r="J19" s="44"/>
      <c r="K19" s="52"/>
      <c r="L19" s="52"/>
      <c r="M19" s="52"/>
    </row>
    <row r="20" spans="1:13" ht="24" hidden="1" customHeight="1" x14ac:dyDescent="0.2">
      <c r="A20" s="79"/>
      <c r="B20" s="141" t="s">
        <v>142</v>
      </c>
      <c r="C20" s="126"/>
      <c r="D20" s="126"/>
      <c r="E20" s="126"/>
      <c r="F20" s="126"/>
      <c r="G20" s="79"/>
      <c r="H20" s="80" t="s">
        <v>3</v>
      </c>
      <c r="I20" s="80"/>
      <c r="J20" s="81"/>
      <c r="K20" s="79"/>
      <c r="L20" s="79"/>
      <c r="M20" s="79"/>
    </row>
    <row r="21" spans="1:13" ht="19.5" hidden="1" customHeight="1" x14ac:dyDescent="0.2">
      <c r="A21" s="82"/>
      <c r="B21" s="83" t="s">
        <v>143</v>
      </c>
      <c r="C21" s="84">
        <f>D26</f>
        <v>0</v>
      </c>
      <c r="D21" s="142" t="str">
        <f ca="1">IFERROR(__xludf.DUMMYFUNCTION("SPARKLINE(C21,{""charttype"",""bar"";""max"",max(C21:C22);""color1"",""#AEB7C0""})"),"")</f>
        <v/>
      </c>
      <c r="E21" s="126"/>
      <c r="F21" s="126"/>
      <c r="G21" s="82"/>
      <c r="H21" s="83" t="s">
        <v>143</v>
      </c>
      <c r="I21" s="84">
        <f>J26</f>
        <v>0</v>
      </c>
      <c r="J21" s="142" t="str">
        <f ca="1">IFERROR(__xludf.DUMMYFUNCTION("SPARKLINE(I21,{""charttype"",""bar"";""max"",max(I21:I22);""color1"",""#AEB7C0""})"),"")</f>
        <v/>
      </c>
      <c r="K21" s="126"/>
      <c r="L21" s="126"/>
      <c r="M21" s="82"/>
    </row>
    <row r="22" spans="1:13" ht="19.5" customHeight="1" x14ac:dyDescent="0.2">
      <c r="A22" s="85"/>
      <c r="B22" s="86" t="s">
        <v>142</v>
      </c>
      <c r="C22" s="87" t="e">
        <f>E26</f>
        <v>#REF!</v>
      </c>
      <c r="D22" s="143" t="str">
        <f ca="1">IFERROR(__xludf.DUMMYFUNCTION("SPARKLINE(C22,{""charttype"",""bar"";""max"",max(C21:C22);""color1"",""#334960""})"),"")</f>
        <v/>
      </c>
      <c r="E22" s="126"/>
      <c r="F22" s="126"/>
      <c r="G22" s="74"/>
      <c r="H22" s="86" t="s">
        <v>3</v>
      </c>
      <c r="I22" s="87" t="e">
        <f>K26</f>
        <v>#REF!</v>
      </c>
      <c r="J22" s="143" t="str">
        <f ca="1">IFERROR(__xludf.DUMMYFUNCTION("SPARKLINE(I22,{""charttype"",""bar"";""max"",max(I21:I22);""color1"",""#334960""})"),"")</f>
        <v/>
      </c>
      <c r="K22" s="126"/>
      <c r="L22" s="126"/>
      <c r="M22" s="85"/>
    </row>
    <row r="23" spans="1:13" ht="30" customHeight="1" x14ac:dyDescent="0.35">
      <c r="A23" s="43"/>
      <c r="B23" s="88"/>
      <c r="C23" s="89"/>
      <c r="D23" s="144"/>
      <c r="E23" s="126"/>
      <c r="F23" s="126"/>
      <c r="G23" s="43"/>
      <c r="H23" s="88"/>
      <c r="I23" s="89"/>
      <c r="J23" s="144"/>
      <c r="K23" s="126"/>
      <c r="L23" s="126"/>
      <c r="M23" s="85"/>
    </row>
    <row r="24" spans="1:13" ht="29.25" customHeight="1" x14ac:dyDescent="0.2">
      <c r="A24" s="90"/>
      <c r="B24" s="145" t="s">
        <v>142</v>
      </c>
      <c r="C24" s="126"/>
      <c r="D24" s="91"/>
      <c r="E24" s="91"/>
      <c r="F24" s="91"/>
      <c r="G24" s="92"/>
      <c r="H24" s="93" t="s">
        <v>3</v>
      </c>
      <c r="I24" s="94"/>
      <c r="J24" s="91"/>
      <c r="K24" s="91"/>
      <c r="L24" s="91"/>
      <c r="M24" s="90"/>
    </row>
    <row r="25" spans="1:13" ht="19.5" customHeight="1" x14ac:dyDescent="0.55000000000000004">
      <c r="A25" s="95"/>
      <c r="B25" s="96"/>
      <c r="C25" s="97"/>
      <c r="D25" s="96" t="s">
        <v>143</v>
      </c>
      <c r="E25" s="96" t="s">
        <v>144</v>
      </c>
      <c r="F25" s="96" t="s">
        <v>145</v>
      </c>
      <c r="G25" s="98"/>
      <c r="H25" s="99"/>
      <c r="I25" s="100"/>
      <c r="J25" s="96" t="s">
        <v>143</v>
      </c>
      <c r="K25" s="96" t="s">
        <v>144</v>
      </c>
      <c r="M25" s="96" t="s">
        <v>145</v>
      </c>
    </row>
    <row r="26" spans="1:13" ht="17.25" customHeight="1" x14ac:dyDescent="0.2">
      <c r="A26" s="101"/>
      <c r="B26" s="102" t="s">
        <v>146</v>
      </c>
      <c r="C26" s="102"/>
      <c r="D26" s="103">
        <f t="shared" ref="D26:F26" si="0">SUM(D27:D44)</f>
        <v>0</v>
      </c>
      <c r="E26" s="103" t="e">
        <f t="shared" si="0"/>
        <v>#REF!</v>
      </c>
      <c r="F26" s="104" t="e">
        <f t="shared" si="0"/>
        <v>#REF!</v>
      </c>
      <c r="G26" s="105"/>
      <c r="H26" s="106" t="s">
        <v>146</v>
      </c>
      <c r="I26" s="107"/>
      <c r="J26" s="103">
        <f t="shared" ref="J26:K26" si="1">SUM(J27:J44)</f>
        <v>0</v>
      </c>
      <c r="K26" s="103" t="e">
        <f t="shared" si="1"/>
        <v>#REF!</v>
      </c>
      <c r="M26" s="104">
        <f>SUM(L27:L44)</f>
        <v>0</v>
      </c>
    </row>
    <row r="27" spans="1:13" ht="18" hidden="1" customHeight="1" x14ac:dyDescent="0.2">
      <c r="A27" s="108"/>
      <c r="B27" s="146"/>
      <c r="C27" s="147"/>
      <c r="D27" s="109"/>
      <c r="E27" s="110" t="str">
        <f>IF(ISBLANK($B27), "", SUMIF(#REF!,$B27,Transactions!$C:$C))</f>
        <v/>
      </c>
      <c r="F27" s="111" t="str">
        <f t="shared" ref="F27:F41" si="2">IF(ISBLANK($B27), "", D27-E27)</f>
        <v/>
      </c>
      <c r="G27" s="112"/>
      <c r="H27" s="148"/>
      <c r="I27" s="149"/>
      <c r="J27" s="113"/>
      <c r="K27" s="110" t="str">
        <f>IF(ISBLANK($H27), "", SUMIF(#REF!,$H27,Transactions!$D:$D))</f>
        <v/>
      </c>
      <c r="M27" s="111" t="str">
        <f t="shared" ref="M27:M33" si="3">IF(ISBLANK($H27), "", K27-J27)</f>
        <v/>
      </c>
    </row>
    <row r="28" spans="1:13" ht="18" customHeight="1" x14ac:dyDescent="0.2">
      <c r="A28" s="108"/>
      <c r="B28" s="123" t="s">
        <v>147</v>
      </c>
      <c r="C28" s="124"/>
      <c r="D28" s="114">
        <v>0</v>
      </c>
      <c r="E28" s="110" t="e">
        <f>IF(ISBLANK($B28), "", SUMIF(#REF!,$B28,Transactions!$C:$C))</f>
        <v>#REF!</v>
      </c>
      <c r="F28" s="115" t="e">
        <f t="shared" si="2"/>
        <v>#REF!</v>
      </c>
      <c r="G28" s="112"/>
      <c r="H28" s="123" t="s">
        <v>148</v>
      </c>
      <c r="I28" s="124"/>
      <c r="J28" s="114">
        <v>0</v>
      </c>
      <c r="K28" s="110" t="e">
        <f>IF(ISBLANK($H28), "", SUMIF(#REF!,$H28,Transactions!$D:$D))</f>
        <v>#REF!</v>
      </c>
      <c r="M28" s="115" t="e">
        <f t="shared" si="3"/>
        <v>#REF!</v>
      </c>
    </row>
    <row r="29" spans="1:13" ht="18" customHeight="1" x14ac:dyDescent="0.2">
      <c r="A29" s="108"/>
      <c r="B29" s="123" t="s">
        <v>149</v>
      </c>
      <c r="C29" s="124"/>
      <c r="D29" s="114">
        <v>0</v>
      </c>
      <c r="E29" s="110" t="e">
        <f>IF(ISBLANK($B29), "", SUMIF(#REF!,$B29,Transactions!$C:$C))</f>
        <v>#REF!</v>
      </c>
      <c r="F29" s="115" t="e">
        <f t="shared" si="2"/>
        <v>#REF!</v>
      </c>
      <c r="G29" s="112"/>
      <c r="H29" s="123" t="s">
        <v>150</v>
      </c>
      <c r="I29" s="124"/>
      <c r="J29" s="114">
        <v>0</v>
      </c>
      <c r="K29" s="110" t="e">
        <f>IF(ISBLANK($H29), "", SUMIF(#REF!,$H29,Transactions!$D:$D))</f>
        <v>#REF!</v>
      </c>
      <c r="M29" s="115" t="e">
        <f t="shared" si="3"/>
        <v>#REF!</v>
      </c>
    </row>
    <row r="30" spans="1:13" ht="18" customHeight="1" x14ac:dyDescent="0.2">
      <c r="A30" s="85"/>
      <c r="B30" s="123" t="s">
        <v>151</v>
      </c>
      <c r="C30" s="124"/>
      <c r="D30" s="114">
        <v>0</v>
      </c>
      <c r="E30" s="110" t="e">
        <f>IF(ISBLANK($B30), "", SUMIF(#REF!,$B30,Transactions!$C:$C))</f>
        <v>#REF!</v>
      </c>
      <c r="F30" s="115" t="e">
        <f t="shared" si="2"/>
        <v>#REF!</v>
      </c>
      <c r="G30" s="116"/>
      <c r="H30" s="123" t="s">
        <v>152</v>
      </c>
      <c r="I30" s="124"/>
      <c r="J30" s="114">
        <v>0</v>
      </c>
      <c r="K30" s="110" t="e">
        <f>IF(ISBLANK($H30), "", SUMIF(#REF!,$H30,Transactions!$D:$D))</f>
        <v>#REF!</v>
      </c>
      <c r="M30" s="115" t="e">
        <f t="shared" si="3"/>
        <v>#REF!</v>
      </c>
    </row>
    <row r="31" spans="1:13" ht="18" customHeight="1" x14ac:dyDescent="0.2">
      <c r="A31" s="85"/>
      <c r="B31" s="123" t="s">
        <v>153</v>
      </c>
      <c r="C31" s="124"/>
      <c r="D31" s="114">
        <v>0</v>
      </c>
      <c r="E31" s="110" t="e">
        <f>IF(ISBLANK($B31), "", SUMIF(#REF!,$B31,Transactions!$C:$C))</f>
        <v>#REF!</v>
      </c>
      <c r="F31" s="115" t="e">
        <f t="shared" si="2"/>
        <v>#REF!</v>
      </c>
      <c r="G31" s="116"/>
      <c r="H31" s="123" t="s">
        <v>154</v>
      </c>
      <c r="I31" s="124"/>
      <c r="J31" s="114">
        <v>0</v>
      </c>
      <c r="K31" s="110" t="e">
        <f>IF(ISBLANK($H31), "", SUMIF(#REF!,$H31,Transactions!$D:$D))</f>
        <v>#REF!</v>
      </c>
      <c r="M31" s="115" t="e">
        <f t="shared" si="3"/>
        <v>#REF!</v>
      </c>
    </row>
    <row r="32" spans="1:13" ht="18" customHeight="1" x14ac:dyDescent="0.2">
      <c r="A32" s="85"/>
      <c r="B32" s="123" t="s">
        <v>155</v>
      </c>
      <c r="C32" s="124"/>
      <c r="D32" s="114">
        <v>0</v>
      </c>
      <c r="E32" s="110" t="e">
        <f>IF(ISBLANK($B32), "", SUMIF(#REF!,$B32,Transactions!$C:$C))</f>
        <v>#REF!</v>
      </c>
      <c r="F32" s="115" t="e">
        <f t="shared" si="2"/>
        <v>#REF!</v>
      </c>
      <c r="G32" s="116"/>
      <c r="H32" s="123" t="s">
        <v>156</v>
      </c>
      <c r="I32" s="124"/>
      <c r="J32" s="114">
        <v>0</v>
      </c>
      <c r="K32" s="110" t="e">
        <f>IF(ISBLANK($H32), "", SUMIF(#REF!,$H32,Transactions!$D:$D))</f>
        <v>#REF!</v>
      </c>
      <c r="M32" s="115" t="e">
        <f t="shared" si="3"/>
        <v>#REF!</v>
      </c>
    </row>
    <row r="33" spans="1:13" ht="18" customHeight="1" x14ac:dyDescent="0.2">
      <c r="A33" s="85"/>
      <c r="B33" s="123" t="s">
        <v>157</v>
      </c>
      <c r="C33" s="124"/>
      <c r="D33" s="114">
        <v>0</v>
      </c>
      <c r="E33" s="110" t="e">
        <f>IF(ISBLANK($B33), "", SUMIF(#REF!,$B33,Transactions!$C:$C))</f>
        <v>#REF!</v>
      </c>
      <c r="F33" s="115" t="e">
        <f t="shared" si="2"/>
        <v>#REF!</v>
      </c>
      <c r="G33" s="116"/>
      <c r="H33" s="123" t="s">
        <v>158</v>
      </c>
      <c r="I33" s="124"/>
      <c r="J33" s="117">
        <v>0</v>
      </c>
      <c r="K33" s="110" t="e">
        <f>IF(ISBLANK($H33), "", SUMIF(#REF!,$H33,Transactions!$D:$D))</f>
        <v>#REF!</v>
      </c>
      <c r="M33" s="115" t="e">
        <f t="shared" si="3"/>
        <v>#REF!</v>
      </c>
    </row>
    <row r="34" spans="1:13" ht="18" customHeight="1" x14ac:dyDescent="0.35">
      <c r="A34" s="85"/>
      <c r="B34" s="123" t="s">
        <v>159</v>
      </c>
      <c r="C34" s="124"/>
      <c r="D34" s="114">
        <v>0</v>
      </c>
      <c r="E34" s="110" t="e">
        <f>IF(ISBLANK($B34), "", SUMIF(#REF!,$B34,Transactions!$C:$C))</f>
        <v>#REF!</v>
      </c>
      <c r="F34" s="115" t="e">
        <f t="shared" si="2"/>
        <v>#REF!</v>
      </c>
      <c r="G34" s="118"/>
      <c r="H34" s="150"/>
      <c r="I34" s="124"/>
      <c r="J34" s="119"/>
      <c r="K34" s="110" t="str">
        <f>IF(ISBLANK($H34), "", SUMIF(#REF!,$H34,Transactions!$D:$D))</f>
        <v/>
      </c>
      <c r="L34" s="115" t="str">
        <f t="shared" ref="L34:L41" si="4">IF(ISBLANK($H34), "", K34-J34)</f>
        <v/>
      </c>
      <c r="M34" s="85"/>
    </row>
    <row r="35" spans="1:13" ht="18" customHeight="1" x14ac:dyDescent="0.35">
      <c r="A35" s="85"/>
      <c r="B35" s="123" t="s">
        <v>160</v>
      </c>
      <c r="C35" s="124"/>
      <c r="D35" s="114">
        <v>0</v>
      </c>
      <c r="E35" s="110" t="e">
        <f>IF(ISBLANK($B35), "", SUMIF(#REF!,$B35,Transactions!$C:$C))</f>
        <v>#REF!</v>
      </c>
      <c r="F35" s="115" t="e">
        <f t="shared" si="2"/>
        <v>#REF!</v>
      </c>
      <c r="G35" s="116"/>
      <c r="H35" s="150"/>
      <c r="I35" s="124"/>
      <c r="J35" s="119"/>
      <c r="K35" s="110" t="str">
        <f>IF(ISBLANK($H35), "", SUMIF(#REF!,$H35,Transactions!$D:$D))</f>
        <v/>
      </c>
      <c r="L35" s="115" t="str">
        <f t="shared" si="4"/>
        <v/>
      </c>
      <c r="M35" s="85"/>
    </row>
    <row r="36" spans="1:13" ht="18" customHeight="1" x14ac:dyDescent="0.35">
      <c r="A36" s="85"/>
      <c r="B36" s="123" t="s">
        <v>161</v>
      </c>
      <c r="C36" s="124"/>
      <c r="D36" s="114">
        <v>0</v>
      </c>
      <c r="E36" s="110" t="e">
        <f>IF(ISBLANK($B36), "", SUMIF(#REF!,$B36,Transactions!$C:$C))</f>
        <v>#REF!</v>
      </c>
      <c r="F36" s="115" t="e">
        <f t="shared" si="2"/>
        <v>#REF!</v>
      </c>
      <c r="G36" s="116"/>
      <c r="H36" s="150"/>
      <c r="I36" s="124"/>
      <c r="J36" s="119"/>
      <c r="K36" s="110" t="str">
        <f>IF(ISBLANK($H36), "", SUMIF(#REF!,$H36,Transactions!$D:$D))</f>
        <v/>
      </c>
      <c r="L36" s="115" t="str">
        <f t="shared" si="4"/>
        <v/>
      </c>
      <c r="M36" s="85"/>
    </row>
    <row r="37" spans="1:13" ht="18" customHeight="1" x14ac:dyDescent="0.35">
      <c r="A37" s="85"/>
      <c r="B37" s="123" t="s">
        <v>162</v>
      </c>
      <c r="C37" s="124"/>
      <c r="D37" s="114">
        <v>0</v>
      </c>
      <c r="E37" s="110" t="e">
        <f>IF(ISBLANK($B37), "", SUMIF(#REF!,$B37,Transactions!$C:$C))</f>
        <v>#REF!</v>
      </c>
      <c r="F37" s="115" t="e">
        <f t="shared" si="2"/>
        <v>#REF!</v>
      </c>
      <c r="G37" s="116"/>
      <c r="H37" s="150"/>
      <c r="I37" s="124"/>
      <c r="J37" s="119"/>
      <c r="K37" s="110" t="str">
        <f>IF(ISBLANK($H37), "", SUMIF(#REF!,$H37,Transactions!$D:$D))</f>
        <v/>
      </c>
      <c r="L37" s="115" t="str">
        <f t="shared" si="4"/>
        <v/>
      </c>
      <c r="M37" s="85"/>
    </row>
    <row r="38" spans="1:13" ht="18" customHeight="1" x14ac:dyDescent="0.35">
      <c r="A38" s="85"/>
      <c r="B38" s="123" t="s">
        <v>156</v>
      </c>
      <c r="C38" s="124"/>
      <c r="D38" s="114">
        <v>0</v>
      </c>
      <c r="E38" s="110" t="e">
        <f>IF(ISBLANK($B38), "", SUMIF(#REF!,$B38,Transactions!$C:$C))</f>
        <v>#REF!</v>
      </c>
      <c r="F38" s="115" t="e">
        <f t="shared" si="2"/>
        <v>#REF!</v>
      </c>
      <c r="G38" s="116"/>
      <c r="H38" s="150"/>
      <c r="I38" s="124"/>
      <c r="J38" s="119"/>
      <c r="K38" s="110" t="str">
        <f>IF(ISBLANK($H38), "", SUMIF(#REF!,$H38,Transactions!$D:$D))</f>
        <v/>
      </c>
      <c r="L38" s="115" t="str">
        <f t="shared" si="4"/>
        <v/>
      </c>
      <c r="M38" s="85"/>
    </row>
    <row r="39" spans="1:13" ht="18" customHeight="1" x14ac:dyDescent="0.35">
      <c r="A39" s="85"/>
      <c r="B39" s="123" t="s">
        <v>163</v>
      </c>
      <c r="C39" s="124"/>
      <c r="D39" s="114">
        <v>0</v>
      </c>
      <c r="E39" s="110" t="e">
        <f>IF(ISBLANK($B39), "", SUMIF(#REF!,$B39,Transactions!$C:$C))</f>
        <v>#REF!</v>
      </c>
      <c r="F39" s="115" t="e">
        <f t="shared" si="2"/>
        <v>#REF!</v>
      </c>
      <c r="G39" s="116"/>
      <c r="H39" s="150"/>
      <c r="I39" s="124"/>
      <c r="J39" s="119"/>
      <c r="K39" s="110" t="str">
        <f>IF(ISBLANK($H39), "", SUMIF(#REF!,$H39,Transactions!$D:$D))</f>
        <v/>
      </c>
      <c r="L39" s="115" t="str">
        <f t="shared" si="4"/>
        <v/>
      </c>
      <c r="M39" s="85"/>
    </row>
    <row r="40" spans="1:13" ht="18" customHeight="1" x14ac:dyDescent="0.35">
      <c r="A40" s="85"/>
      <c r="B40" s="123" t="s">
        <v>164</v>
      </c>
      <c r="C40" s="124"/>
      <c r="D40" s="120">
        <v>0</v>
      </c>
      <c r="E40" s="110" t="e">
        <f>IF(ISBLANK($B40), "", SUMIF(#REF!,$B40,Transactions!$C:$C))</f>
        <v>#REF!</v>
      </c>
      <c r="F40" s="115" t="e">
        <f t="shared" si="2"/>
        <v>#REF!</v>
      </c>
      <c r="G40" s="116"/>
      <c r="H40" s="150"/>
      <c r="I40" s="124"/>
      <c r="J40" s="119"/>
      <c r="K40" s="110" t="str">
        <f>IF(ISBLANK($H40), "", SUMIF(#REF!,$H40,Transactions!$D:$D))</f>
        <v/>
      </c>
      <c r="L40" s="115" t="str">
        <f t="shared" si="4"/>
        <v/>
      </c>
      <c r="M40" s="85"/>
    </row>
    <row r="41" spans="1:13" ht="18" customHeight="1" x14ac:dyDescent="0.35">
      <c r="A41" s="85"/>
      <c r="B41" s="123" t="s">
        <v>165</v>
      </c>
      <c r="C41" s="124"/>
      <c r="D41" s="120">
        <v>0</v>
      </c>
      <c r="E41" s="110" t="e">
        <f>IF(ISBLANK($B41), "", SUMIF(#REF!,$B41,Transactions!$C:$C))</f>
        <v>#REF!</v>
      </c>
      <c r="F41" s="115" t="e">
        <f t="shared" si="2"/>
        <v>#REF!</v>
      </c>
      <c r="G41" s="116"/>
      <c r="H41" s="150"/>
      <c r="I41" s="124"/>
      <c r="J41" s="119"/>
      <c r="K41" s="110" t="str">
        <f>IF(ISBLANK($H41), "", SUMIF(#REF!,$H41,Transactions!$D:$D))</f>
        <v/>
      </c>
      <c r="L41" s="115" t="str">
        <f t="shared" si="4"/>
        <v/>
      </c>
      <c r="M41" s="85"/>
    </row>
    <row r="42" spans="1:13" ht="18" customHeight="1" x14ac:dyDescent="0.35">
      <c r="A42" s="85"/>
      <c r="B42" s="121"/>
      <c r="C42" s="121"/>
      <c r="D42" s="120"/>
      <c r="E42" s="110"/>
      <c r="F42" s="115"/>
      <c r="G42" s="116"/>
      <c r="H42" s="122"/>
      <c r="I42" s="122"/>
      <c r="J42" s="119"/>
      <c r="K42" s="110"/>
      <c r="L42" s="115"/>
      <c r="M42" s="85"/>
    </row>
    <row r="43" spans="1:13" ht="18" customHeight="1" x14ac:dyDescent="0.35">
      <c r="A43" s="85"/>
      <c r="B43" s="121"/>
      <c r="C43" s="121"/>
      <c r="D43" s="120"/>
      <c r="E43" s="110"/>
      <c r="F43" s="115"/>
      <c r="G43" s="116"/>
      <c r="H43" s="122"/>
      <c r="I43" s="122"/>
      <c r="J43" s="119"/>
      <c r="K43" s="110"/>
      <c r="L43" s="115"/>
      <c r="M43" s="85"/>
    </row>
    <row r="44" spans="1:13" ht="18" customHeight="1" x14ac:dyDescent="0.35">
      <c r="A44" s="85"/>
      <c r="B44" s="123"/>
      <c r="C44" s="124"/>
      <c r="D44" s="114"/>
      <c r="E44" s="110" t="str">
        <f>IF(ISBLANK($B44), "", SUMIF(#REF!,$B44,Transactions!$C:$C))</f>
        <v/>
      </c>
      <c r="F44" s="115" t="str">
        <f>IF(ISBLANK($B44), "", D44-E44)</f>
        <v/>
      </c>
      <c r="G44" s="116"/>
      <c r="H44" s="150"/>
      <c r="I44" s="124"/>
      <c r="J44" s="119"/>
      <c r="K44" s="110" t="str">
        <f>IF(ISBLANK($H44), "", SUMIF(#REF!,$H44,Transactions!$D:$D))</f>
        <v/>
      </c>
      <c r="L44" s="115" t="str">
        <f>IF(ISBLANK($H44), "", K44-J44)</f>
        <v/>
      </c>
      <c r="M44" s="85"/>
    </row>
    <row r="45" spans="1:13" ht="15.75" customHeight="1" x14ac:dyDescent="0.2"/>
    <row r="46" spans="1:13" ht="15.75" customHeight="1" x14ac:dyDescent="0.2"/>
    <row r="47" spans="1:13" ht="15.75" customHeight="1" x14ac:dyDescent="0.2"/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4">
    <mergeCell ref="H40:I40"/>
    <mergeCell ref="H41:I41"/>
    <mergeCell ref="H44:I44"/>
    <mergeCell ref="B31:C31"/>
    <mergeCell ref="H31:I31"/>
    <mergeCell ref="B32:C32"/>
    <mergeCell ref="H32:I32"/>
    <mergeCell ref="B33:C33"/>
    <mergeCell ref="H33:I33"/>
    <mergeCell ref="H34:I34"/>
    <mergeCell ref="H35:I35"/>
    <mergeCell ref="H36:I36"/>
    <mergeCell ref="H37:I37"/>
    <mergeCell ref="H38:I38"/>
    <mergeCell ref="H39:I39"/>
    <mergeCell ref="H30:I30"/>
    <mergeCell ref="B24:C24"/>
    <mergeCell ref="B27:C27"/>
    <mergeCell ref="H27:I27"/>
    <mergeCell ref="B28:C28"/>
    <mergeCell ref="H28:I28"/>
    <mergeCell ref="B29:C29"/>
    <mergeCell ref="B30:C30"/>
    <mergeCell ref="D22:F22"/>
    <mergeCell ref="J22:L22"/>
    <mergeCell ref="D23:F23"/>
    <mergeCell ref="J23:L23"/>
    <mergeCell ref="H29:I29"/>
    <mergeCell ref="I16:K16"/>
    <mergeCell ref="I17:K17"/>
    <mergeCell ref="B20:F20"/>
    <mergeCell ref="D21:F21"/>
    <mergeCell ref="J21:L21"/>
    <mergeCell ref="J8:K8"/>
    <mergeCell ref="D12:D15"/>
    <mergeCell ref="E12:E15"/>
    <mergeCell ref="I13:K13"/>
    <mergeCell ref="I14:K14"/>
    <mergeCell ref="I15:K15"/>
    <mergeCell ref="B2:H2"/>
    <mergeCell ref="I2:L2"/>
    <mergeCell ref="B3:G4"/>
    <mergeCell ref="I3:L3"/>
    <mergeCell ref="I4:M5"/>
    <mergeCell ref="B5:G6"/>
    <mergeCell ref="B41:C41"/>
    <mergeCell ref="B44:C44"/>
    <mergeCell ref="B34:C34"/>
    <mergeCell ref="B35:C35"/>
    <mergeCell ref="B36:C36"/>
    <mergeCell ref="B37:C37"/>
    <mergeCell ref="B38:C38"/>
    <mergeCell ref="B39:C39"/>
    <mergeCell ref="B40:C40"/>
  </mergeCells>
  <conditionalFormatting sqref="B27:C44 H27:H44">
    <cfRule type="notContainsBlanks" dxfId="4" priority="1">
      <formula>LEN(TRIM(B27))&gt;0</formula>
    </cfRule>
  </conditionalFormatting>
  <conditionalFormatting sqref="D27:D44">
    <cfRule type="expression" dxfId="3" priority="2">
      <formula>NOT(ISBLANK(B27))</formula>
    </cfRule>
  </conditionalFormatting>
  <conditionalFormatting sqref="J27:J44">
    <cfRule type="expression" dxfId="2" priority="3">
      <formula>NOT(ISBLANK(H27))</formula>
    </cfRule>
  </conditionalFormatting>
  <conditionalFormatting sqref="M26:M33 F26:F44 L34:L44">
    <cfRule type="cellIs" dxfId="1" priority="4" operator="lessThan">
      <formula>0</formula>
    </cfRule>
  </conditionalFormatting>
  <conditionalFormatting sqref="M27:M33 F27:F44 L34:L44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Transactions</vt:lpstr>
      <vt:lpstr>Sheet7</vt:lpstr>
      <vt:lpstr>Summary</vt:lpstr>
      <vt:lpstr>StartingBalance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2025-10-10T12:52:12Z</dcterms:created>
  <dcterms:modified xsi:type="dcterms:W3CDTF">2025-10-10T12:52:13Z</dcterms:modified>
</cp:coreProperties>
</file>