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3"/>
    <sheet state="visible" name="Sheet7" sheetId="2" r:id="rId4"/>
    <sheet state="hidden" name="Summary" sheetId="3" r:id="rId5"/>
  </sheets>
  <definedNames>
    <definedName name="StartingBalance">Summary!$L$8</definedName>
  </definedNames>
  <calcPr/>
</workbook>
</file>

<file path=xl/sharedStrings.xml><?xml version="1.0" encoding="utf-8"?>
<sst xmlns="http://schemas.openxmlformats.org/spreadsheetml/2006/main" count="109" uniqueCount="63">
  <si>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</si>
  <si>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</si>
  <si>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</si>
  <si>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</si>
  <si>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</si>
  <si>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</si>
  <si>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</si>
  <si>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Had 3 orders</t>
  </si>
  <si>
    <t>Expenses</t>
  </si>
  <si>
    <t>Had 2 orders</t>
  </si>
  <si>
    <t>Ingredients</t>
  </si>
  <si>
    <t>Had 1 order</t>
  </si>
  <si>
    <t>Ending Balance</t>
  </si>
  <si>
    <t>Starting cash balance</t>
  </si>
  <si>
    <t>Had 2 Oorders</t>
  </si>
  <si>
    <t>Had 4 orders</t>
  </si>
  <si>
    <t>Had 5 orders</t>
  </si>
  <si>
    <t>Cash Balance</t>
  </si>
  <si>
    <t>Starting balance</t>
  </si>
  <si>
    <t>Paid salary</t>
  </si>
  <si>
    <t>Bought raw materials</t>
  </si>
  <si>
    <t>Small supplies purchase</t>
  </si>
  <si>
    <t>Sold chicken wings (Order 1)</t>
  </si>
  <si>
    <t>Sold chicken wings (Order 2)</t>
  </si>
  <si>
    <t>Bought condiments</t>
  </si>
  <si>
    <t>Minor transport</t>
  </si>
  <si>
    <t>Sold chicken wings (Order 3)</t>
  </si>
  <si>
    <t>Bought packaging</t>
  </si>
  <si>
    <t>Utility expense</t>
  </si>
  <si>
    <t>Ending balance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</si>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</sst>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[$GHS]#,##0.00"/>
    <numFmt numFmtId="165" formatCode="d&quot;-&quot;mmm&quot;-&quot;yyyy"/>
    <numFmt numFmtId="166" formatCode="mmmm d"/>
    <numFmt numFmtId="167" formatCode="&quot;$&quot;#,##0.00"/>
    <numFmt numFmtId="168" formatCode="d-mmm-yyyy"/>
    <numFmt numFmtId="169" formatCode="mmm d"/>
    <numFmt numFmtId="170" formatCode="&quot;$&quot;#,##0"/>
    <numFmt numFmtId="171" formatCode="mmmm&quot; &quot;yyyy"/>
    <numFmt numFmtId="172" formatCode="+#,#%;-#,#%;0%"/>
    <numFmt numFmtId="173" formatCode="+$#,#;-$#,#;$0"/>
  </numFmts>
  <fonts count="48">
    <font>
      <sz val="10.0"/>
      <color rgb="FF000000"/>
      <name val="Arial"/>
    </font>
    <font/>
    <font>
      <b/>
      <sz val="11.0"/>
    </font>
    <font>
      <sz val="11.0"/>
      <color rgb="FFF46524"/>
      <name val="Lato"/>
    </font>
    <font>
      <b/>
      <sz val="11.0"/>
      <color rgb="FF000000"/>
      <name val="Arial"/>
    </font>
    <font>
      <b/>
      <sz val="10.0"/>
      <name val="Lato"/>
    </font>
    <font>
      <sz val="10.0"/>
      <color rgb="FF687887"/>
      <name val="Lato"/>
    </font>
    <font>
      <sz val="10.0"/>
      <color rgb="FF576475"/>
      <name val="Lato"/>
    </font>
    <font>
      <b/>
      <sz val="10.0"/>
      <color rgb="FF576475"/>
      <name val="Lato"/>
    </font>
    <font>
      <sz val="10.0"/>
      <name val="Lato"/>
    </font>
    <font>
      <b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name val="Lato"/>
    </font>
    <font>
      <sz val="10.0"/>
      <color rgb="FF334960"/>
      <name val="Lato"/>
    </font>
    <font>
      <sz val="10.0"/>
      <color rgb="FFF46524"/>
      <name val="Lato"/>
    </font>
    <font>
      <b/>
      <sz val="18.0"/>
      <color rgb="FFF46524"/>
      <name val="Raleway"/>
    </font>
    <font>
      <b/>
      <sz val="21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color rgb="FF334960"/>
      <name val="Lato"/>
    </font>
    <font>
      <b/>
      <sz val="25.0"/>
      <color rgb="FF334960"/>
      <name val="Lato"/>
    </font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b/>
      <color rgb="FF434343"/>
      <name val="Lato"/>
    </font>
    <font>
      <color rgb="FF434343"/>
      <name val="Lato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/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right" readingOrder="0"/>
    </xf>
    <xf borderId="0" fillId="2" fontId="2" numFmtId="164" xfId="0" applyAlignment="1" applyFont="1" applyNumberFormat="1">
      <alignment horizontal="right" readingOrder="0"/>
    </xf>
    <xf borderId="0" fillId="3" fontId="2" numFmtId="164" xfId="0" applyAlignment="1" applyFont="1" applyNumberFormat="1">
      <alignment horizontal="right" readingOrder="0"/>
    </xf>
    <xf borderId="0" fillId="2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2" fontId="4" numFmtId="165" xfId="0" applyAlignment="1" applyFont="1" applyNumberFormat="1">
      <alignment horizontal="left" vertical="center"/>
    </xf>
    <xf borderId="0" fillId="3" fontId="4" numFmtId="0" xfId="0" applyAlignment="1" applyFont="1">
      <alignment horizontal="left" vertical="center"/>
    </xf>
    <xf borderId="0" fillId="2" fontId="4" numFmtId="164" xfId="0" applyAlignment="1" applyFont="1" applyNumberFormat="1">
      <alignment horizontal="left" readingOrder="0" vertical="bottom"/>
    </xf>
    <xf borderId="0" fillId="3" fontId="4" numFmtId="164" xfId="0" applyAlignment="1" applyFont="1" applyNumberFormat="1">
      <alignment horizontal="left" vertical="bottom"/>
    </xf>
    <xf borderId="0" fillId="2" fontId="5" numFmtId="0" xfId="0" applyAlignment="1" applyFont="1">
      <alignment readingOrder="0" vertical="center"/>
    </xf>
    <xf borderId="0" fillId="3" fontId="5" numFmtId="0" xfId="0" applyAlignment="1" applyFont="1">
      <alignment readingOrder="0" vertical="center"/>
    </xf>
    <xf borderId="1" fillId="4" fontId="6" numFmtId="166" xfId="0" applyAlignment="1" applyBorder="1" applyFill="1" applyFont="1" applyNumberFormat="1">
      <alignment horizontal="left" readingOrder="0" vertical="center"/>
    </xf>
    <xf borderId="1" fillId="4" fontId="7" numFmtId="0" xfId="0" applyAlignment="1" applyBorder="1" applyFont="1">
      <alignment horizontal="left" readingOrder="0" vertical="center"/>
    </xf>
    <xf borderId="1" fillId="4" fontId="8" numFmtId="164" xfId="0" applyAlignment="1" applyBorder="1" applyFont="1" applyNumberFormat="1">
      <alignment horizontal="left" readingOrder="0" vertical="center"/>
    </xf>
    <xf borderId="0" fillId="4" fontId="9" numFmtId="0" xfId="0" applyAlignment="1" applyFont="1">
      <alignment readingOrder="0" vertical="center"/>
    </xf>
    <xf borderId="0" fillId="3" fontId="9" numFmtId="0" xfId="0" applyAlignment="1" applyFont="1">
      <alignment readingOrder="0" vertical="center"/>
    </xf>
    <xf borderId="2" fillId="2" fontId="6" numFmtId="166" xfId="0" applyAlignment="1" applyBorder="1" applyFont="1" applyNumberFormat="1">
      <alignment horizontal="left" readingOrder="0" vertical="center"/>
    </xf>
    <xf borderId="2" fillId="3" fontId="7" numFmtId="0" xfId="0" applyAlignment="1" applyBorder="1" applyFont="1">
      <alignment horizontal="left" readingOrder="0" vertical="center"/>
    </xf>
    <xf borderId="2" fillId="2" fontId="8" numFmtId="167" xfId="0" applyAlignment="1" applyBorder="1" applyFont="1" applyNumberFormat="1">
      <alignment horizontal="left" readingOrder="0" vertical="center"/>
    </xf>
    <xf borderId="2" fillId="3" fontId="8" numFmtId="167" xfId="0" applyAlignment="1" applyBorder="1" applyFont="1" applyNumberFormat="1">
      <alignment horizontal="left" readingOrder="0" vertical="center"/>
    </xf>
    <xf borderId="0" fillId="2" fontId="9" numFmtId="167" xfId="0" applyAlignment="1" applyFont="1" applyNumberFormat="1">
      <alignment readingOrder="0" vertical="center"/>
    </xf>
    <xf borderId="2" fillId="2" fontId="6" numFmtId="168" xfId="0" applyAlignment="1" applyBorder="1" applyFont="1" applyNumberFormat="1">
      <alignment horizontal="left" readingOrder="0" vertical="center"/>
    </xf>
    <xf borderId="2" fillId="2" fontId="6" numFmtId="165" xfId="0" applyAlignment="1" applyBorder="1" applyFont="1" applyNumberFormat="1">
      <alignment horizontal="left" readingOrder="0" vertical="center"/>
    </xf>
    <xf borderId="0" fillId="3" fontId="9" numFmtId="0" xfId="0" applyAlignment="1" applyFont="1">
      <alignment vertical="center"/>
    </xf>
    <xf borderId="2" fillId="3" fontId="8" numFmtId="167" xfId="0" applyAlignment="1" applyBorder="1" applyFont="1" applyNumberFormat="1">
      <alignment horizontal="left" vertical="center"/>
    </xf>
    <xf borderId="2" fillId="2" fontId="8" numFmtId="164" xfId="0" applyAlignment="1" applyBorder="1" applyFont="1" applyNumberFormat="1">
      <alignment horizontal="left" readingOrder="0" vertical="center"/>
    </xf>
    <xf borderId="2" fillId="3" fontId="8" numFmtId="164" xfId="0" applyAlignment="1" applyBorder="1" applyFont="1" applyNumberFormat="1">
      <alignment horizontal="left" vertical="center"/>
    </xf>
    <xf borderId="2" fillId="2" fontId="6" numFmtId="0" xfId="0" applyAlignment="1" applyBorder="1" applyFont="1">
      <alignment horizontal="left" readingOrder="0" vertical="center"/>
    </xf>
    <xf borderId="0" fillId="2" fontId="6" numFmtId="166" xfId="0" applyAlignment="1" applyFont="1" applyNumberFormat="1">
      <alignment horizontal="left" readingOrder="0" vertical="center"/>
    </xf>
    <xf borderId="0" fillId="3" fontId="7" numFmtId="0" xfId="0" applyAlignment="1" applyFont="1">
      <alignment horizontal="left" readingOrder="0" vertical="center"/>
    </xf>
    <xf borderId="0" fillId="2" fontId="8" numFmtId="167" xfId="0" applyAlignment="1" applyFont="1" applyNumberFormat="1">
      <alignment horizontal="left" readingOrder="0" vertical="center"/>
    </xf>
    <xf borderId="0" fillId="3" fontId="8" numFmtId="167" xfId="0" applyAlignment="1" applyFont="1" applyNumberFormat="1">
      <alignment horizontal="left" readingOrder="0" vertical="center"/>
    </xf>
    <xf borderId="2" fillId="2" fontId="6" numFmtId="165" xfId="0" applyAlignment="1" applyBorder="1" applyFont="1" applyNumberFormat="1">
      <alignment horizontal="left" vertical="center"/>
    </xf>
    <xf borderId="2" fillId="3" fontId="7" numFmtId="0" xfId="0" applyAlignment="1" applyBorder="1" applyFont="1">
      <alignment horizontal="left" vertical="center"/>
    </xf>
    <xf borderId="0" fillId="2" fontId="9" numFmtId="167" xfId="0" applyAlignment="1" applyFont="1" applyNumberFormat="1">
      <alignment vertical="center"/>
    </xf>
    <xf borderId="3" fillId="2" fontId="6" numFmtId="166" xfId="0" applyAlignment="1" applyBorder="1" applyFont="1" applyNumberFormat="1">
      <alignment horizontal="left" readingOrder="0" vertical="center"/>
    </xf>
    <xf borderId="3" fillId="3" fontId="7" numFmtId="0" xfId="0" applyAlignment="1" applyBorder="1" applyFont="1">
      <alignment horizontal="left" readingOrder="0" vertical="center"/>
    </xf>
    <xf borderId="3" fillId="2" fontId="8" numFmtId="167" xfId="0" applyAlignment="1" applyBorder="1" applyFont="1" applyNumberFormat="1">
      <alignment horizontal="left" readingOrder="0" vertical="center"/>
    </xf>
    <xf borderId="3" fillId="3" fontId="8" numFmtId="167" xfId="0" applyAlignment="1" applyBorder="1" applyFont="1" applyNumberFormat="1">
      <alignment horizontal="left" readingOrder="0" vertical="center"/>
    </xf>
    <xf borderId="0" fillId="2" fontId="6" numFmtId="0" xfId="0" applyAlignment="1" applyFont="1">
      <alignment horizontal="left" readingOrder="0" vertical="center"/>
    </xf>
    <xf borderId="0" fillId="3" fontId="8" numFmtId="167" xfId="0" applyAlignment="1" applyFont="1" applyNumberFormat="1">
      <alignment horizontal="left" vertical="center"/>
    </xf>
    <xf borderId="0" fillId="2" fontId="8" numFmtId="164" xfId="0" applyAlignment="1" applyFont="1" applyNumberFormat="1">
      <alignment horizontal="left" readingOrder="0" vertical="center"/>
    </xf>
    <xf borderId="0" fillId="3" fontId="8" numFmtId="164" xfId="0" applyAlignment="1" applyFont="1" applyNumberFormat="1">
      <alignment horizontal="left" vertical="center"/>
    </xf>
    <xf borderId="0" fillId="2" fontId="9" numFmtId="0" xfId="0" applyAlignment="1" applyFont="1">
      <alignment vertical="center"/>
    </xf>
    <xf borderId="0" fillId="0" fontId="10" numFmtId="0" xfId="0" applyAlignment="1" applyFont="1">
      <alignment horizontal="center" readingOrder="0"/>
    </xf>
    <xf borderId="0" fillId="0" fontId="1" numFmtId="169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5" fontId="9" numFmtId="0" xfId="0" applyAlignment="1" applyFill="1" applyFont="1">
      <alignment vertical="bottom"/>
    </xf>
    <xf borderId="0" fillId="5" fontId="9" numFmtId="0" xfId="0" applyAlignment="1" applyFont="1">
      <alignment horizontal="right" vertical="bottom"/>
    </xf>
    <xf borderId="0" fillId="5" fontId="11" numFmtId="0" xfId="0" applyAlignment="1" applyFont="1">
      <alignment shrinkToFit="0" vertical="center" wrapText="1"/>
    </xf>
    <xf borderId="0" fillId="5" fontId="12" numFmtId="0" xfId="0" applyAlignment="1" applyFont="1">
      <alignment readingOrder="0" shrinkToFit="0" vertical="center" wrapText="1"/>
    </xf>
    <xf borderId="0" fillId="5" fontId="12" numFmtId="0" xfId="0" applyAlignment="1" applyFont="1">
      <alignment horizontal="left" readingOrder="0" shrinkToFit="0" vertical="center" wrapText="1"/>
    </xf>
    <xf borderId="0" fillId="5" fontId="13" numFmtId="0" xfId="0" applyAlignment="1" applyFont="1">
      <alignment shrinkToFit="0" vertical="top" wrapText="1"/>
    </xf>
    <xf borderId="0" fillId="5" fontId="14" numFmtId="0" xfId="0" applyAlignment="1" applyFont="1">
      <alignment horizontal="left" readingOrder="0" shrinkToFit="0" vertical="top" wrapText="1"/>
    </xf>
    <xf borderId="0" fillId="5" fontId="13" numFmtId="0" xfId="0" applyAlignment="1" applyFont="1">
      <alignment horizontal="left" readingOrder="0" shrinkToFit="0" vertical="top" wrapText="1"/>
    </xf>
    <xf borderId="0" fillId="6" fontId="15" numFmtId="0" xfId="0" applyAlignment="1" applyFill="1" applyFont="1">
      <alignment horizontal="left" readingOrder="0" shrinkToFit="0" vertical="center" wrapText="1"/>
    </xf>
    <xf borderId="0" fillId="5" fontId="14" numFmtId="0" xfId="0" applyAlignment="1" applyFont="1">
      <alignment shrinkToFit="0" vertical="top" wrapText="1"/>
    </xf>
    <xf borderId="0" fillId="5" fontId="16" numFmtId="0" xfId="0" applyAlignment="1" applyFont="1">
      <alignment horizontal="left" readingOrder="0" shrinkToFit="0" vertical="center" wrapText="1"/>
    </xf>
    <xf borderId="0" fillId="5" fontId="13" numFmtId="0" xfId="0" applyAlignment="1" applyFont="1">
      <alignment shrinkToFit="0" vertical="bottom" wrapText="1"/>
    </xf>
    <xf borderId="0" fillId="5" fontId="13" numFmtId="0" xfId="0" applyAlignment="1" applyFont="1">
      <alignment horizontal="left" readingOrder="0" shrinkToFit="0" vertical="bottom" wrapText="1"/>
    </xf>
    <xf borderId="0" fillId="5" fontId="17" numFmtId="0" xfId="0" applyFont="1"/>
    <xf borderId="0" fillId="0" fontId="9" numFmtId="0" xfId="0" applyAlignment="1" applyFont="1">
      <alignment vertical="bottom"/>
    </xf>
    <xf borderId="0" fillId="0" fontId="17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18" numFmtId="0" xfId="0" applyAlignment="1" applyFont="1">
      <alignment vertical="top"/>
    </xf>
    <xf borderId="0" fillId="0" fontId="18" numFmtId="0" xfId="0" applyAlignment="1" applyFont="1">
      <alignment horizontal="right" vertical="top"/>
    </xf>
    <xf borderId="0" fillId="0" fontId="19" numFmtId="0" xfId="0" applyAlignment="1" applyFont="1">
      <alignment vertical="top"/>
    </xf>
    <xf borderId="0" fillId="3" fontId="20" numFmtId="0" xfId="0" applyAlignment="1" applyFont="1">
      <alignment horizontal="left" readingOrder="0" vertical="top"/>
    </xf>
    <xf borderId="0" fillId="3" fontId="21" numFmtId="0" xfId="0" applyAlignment="1" applyFont="1">
      <alignment horizontal="left" readingOrder="0" vertical="top"/>
    </xf>
    <xf borderId="0" fillId="0" fontId="22" numFmtId="0" xfId="0" applyAlignment="1" applyFont="1">
      <alignment vertical="top"/>
    </xf>
    <xf borderId="0" fillId="0" fontId="17" numFmtId="0" xfId="0" applyFont="1"/>
    <xf borderId="0" fillId="0" fontId="23" numFmtId="0" xfId="0" applyAlignment="1" applyFont="1">
      <alignment horizontal="right" readingOrder="0" vertical="center"/>
    </xf>
    <xf borderId="0" fillId="6" fontId="24" numFmtId="170" xfId="0" applyAlignment="1" applyFont="1" applyNumberFormat="1">
      <alignment readingOrder="0" vertical="center"/>
    </xf>
    <xf borderId="0" fillId="0" fontId="15" numFmtId="0" xfId="0" applyAlignment="1" applyFont="1">
      <alignment vertical="top"/>
    </xf>
    <xf borderId="0" fillId="3" fontId="25" numFmtId="171" xfId="0" applyAlignment="1" applyFont="1" applyNumberFormat="1">
      <alignment horizontal="left" vertical="top"/>
    </xf>
    <xf borderId="0" fillId="0" fontId="5" numFmtId="0" xfId="0" applyAlignment="1" applyFont="1">
      <alignment vertical="bottom"/>
    </xf>
    <xf borderId="0" fillId="0" fontId="9" numFmtId="0" xfId="0" applyAlignment="1" applyFont="1">
      <alignment horizontal="left" vertical="bottom"/>
    </xf>
    <xf borderId="4" fillId="7" fontId="17" numFmtId="0" xfId="0" applyBorder="1" applyFill="1" applyFont="1"/>
    <xf borderId="5" fillId="7" fontId="17" numFmtId="0" xfId="0" applyBorder="1" applyFont="1"/>
    <xf borderId="6" fillId="7" fontId="9" numFmtId="0" xfId="0" applyAlignment="1" applyBorder="1" applyFont="1">
      <alignment vertical="bottom"/>
    </xf>
    <xf borderId="7" fillId="0" fontId="9" numFmtId="170" xfId="0" applyAlignment="1" applyBorder="1" applyFont="1" applyNumberFormat="1">
      <alignment vertical="bottom"/>
    </xf>
    <xf borderId="8" fillId="7" fontId="17" numFmtId="0" xfId="0" applyBorder="1" applyFont="1"/>
    <xf borderId="0" fillId="7" fontId="17" numFmtId="0" xfId="0" applyFont="1"/>
    <xf borderId="9" fillId="7" fontId="17" numFmtId="0" xfId="0" applyBorder="1" applyFont="1"/>
    <xf borderId="0" fillId="0" fontId="9" numFmtId="170" xfId="0" applyAlignment="1" applyFont="1" applyNumberFormat="1">
      <alignment vertical="bottom"/>
    </xf>
    <xf borderId="7" fillId="0" fontId="1" numFmtId="0" xfId="0" applyBorder="1" applyFont="1"/>
    <xf borderId="0" fillId="7" fontId="26" numFmtId="172" xfId="0" applyAlignment="1" applyFont="1" applyNumberFormat="1">
      <alignment horizontal="center" readingOrder="0" shrinkToFit="0" vertical="bottom" wrapText="0"/>
    </xf>
    <xf borderId="0" fillId="0" fontId="27" numFmtId="0" xfId="0" applyAlignment="1" applyFont="1">
      <alignment horizontal="left" readingOrder="0" shrinkToFit="0" vertical="bottom" wrapText="0"/>
    </xf>
    <xf borderId="10" fillId="7" fontId="28" numFmtId="0" xfId="0" applyAlignment="1" applyBorder="1" applyFont="1">
      <alignment horizontal="center" readingOrder="0" shrinkToFit="0" vertical="top" wrapText="0"/>
    </xf>
    <xf borderId="10" fillId="0" fontId="1" numFmtId="0" xfId="0" applyBorder="1" applyFont="1"/>
    <xf borderId="0" fillId="0" fontId="27" numFmtId="9" xfId="0" applyAlignment="1" applyFont="1" applyNumberFormat="1">
      <alignment horizontal="left" readingOrder="0" shrinkToFit="0" vertical="bottom" wrapText="0"/>
    </xf>
    <xf borderId="0" fillId="7" fontId="26" numFmtId="170" xfId="0" applyAlignment="1" applyFont="1" applyNumberFormat="1">
      <alignment horizontal="center" readingOrder="0" shrinkToFit="0" vertical="bottom" wrapText="0"/>
    </xf>
    <xf borderId="9" fillId="7" fontId="17" numFmtId="0" xfId="0" applyAlignment="1" applyBorder="1" applyFont="1">
      <alignment shrinkToFit="0" wrapText="0"/>
    </xf>
    <xf borderId="0" fillId="0" fontId="29" numFmtId="0" xfId="0" applyFont="1"/>
    <xf borderId="7" fillId="0" fontId="30" numFmtId="0" xfId="0" applyAlignment="1" applyBorder="1" applyFont="1">
      <alignment horizontal="right" readingOrder="0" vertical="bottom"/>
    </xf>
    <xf borderId="0" fillId="0" fontId="31" numFmtId="170" xfId="0" applyAlignment="1" applyFont="1" applyNumberFormat="1">
      <alignment horizontal="left" readingOrder="0" vertical="bottom"/>
    </xf>
    <xf borderId="0" fillId="0" fontId="5" numFmtId="170" xfId="0" applyAlignment="1" applyFont="1" applyNumberFormat="1">
      <alignment vertical="bottom"/>
    </xf>
    <xf borderId="0" fillId="7" fontId="28" numFmtId="9" xfId="0" applyAlignment="1" applyFont="1" applyNumberFormat="1">
      <alignment horizontal="center" readingOrder="0" shrinkToFit="0" vertical="top" wrapText="0"/>
    </xf>
    <xf borderId="0" fillId="0" fontId="28" numFmtId="0" xfId="0" applyAlignment="1" applyFont="1">
      <alignment horizontal="left" readingOrder="0" shrinkToFit="0" vertical="top" wrapText="0"/>
    </xf>
    <xf borderId="7" fillId="0" fontId="28" numFmtId="170" xfId="0" applyAlignment="1" applyBorder="1" applyFont="1" applyNumberFormat="1">
      <alignment horizontal="center" readingOrder="0" vertical="top"/>
    </xf>
    <xf borderId="0" fillId="0" fontId="32" numFmtId="170" xfId="0" applyAlignment="1" applyFont="1" applyNumberFormat="1">
      <alignment horizontal="center" readingOrder="0" vertical="top"/>
    </xf>
    <xf borderId="0" fillId="0" fontId="17" numFmtId="0" xfId="0" applyAlignment="1" applyFont="1">
      <alignment vertical="center"/>
    </xf>
    <xf borderId="11" fillId="7" fontId="17" numFmtId="0" xfId="0" applyBorder="1" applyFont="1"/>
    <xf borderId="12" fillId="7" fontId="17" numFmtId="0" xfId="0" applyBorder="1" applyFont="1"/>
    <xf borderId="12" fillId="7" fontId="17" numFmtId="0" xfId="0" applyAlignment="1" applyBorder="1" applyFont="1">
      <alignment readingOrder="0" vertical="top"/>
    </xf>
    <xf borderId="13" fillId="7" fontId="17" numFmtId="0" xfId="0" applyBorder="1" applyFont="1"/>
    <xf borderId="0" fillId="0" fontId="17" numFmtId="0" xfId="0" applyAlignment="1" applyFont="1">
      <alignment readingOrder="0" vertical="top"/>
    </xf>
    <xf borderId="0" fillId="0" fontId="33" numFmtId="0" xfId="0" applyAlignment="1" applyFont="1">
      <alignment vertical="center"/>
    </xf>
    <xf borderId="0" fillId="0" fontId="30" numFmtId="0" xfId="0" applyAlignment="1" applyFont="1">
      <alignment horizontal="left" readingOrder="0" vertical="center"/>
    </xf>
    <xf borderId="0" fillId="0" fontId="33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7" numFmtId="170" xfId="0" applyAlignment="1" applyFont="1" applyNumberFormat="1">
      <alignment horizontal="right" vertical="center"/>
    </xf>
    <xf borderId="0" fillId="3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24" numFmtId="0" xfId="0" applyAlignment="1" applyFont="1">
      <alignment horizontal="left" readingOrder="0" vertical="center"/>
    </xf>
    <xf borderId="0" fillId="0" fontId="18" numFmtId="170" xfId="0" applyAlignment="1" applyFont="1" applyNumberFormat="1">
      <alignment horizontal="right" readingOrder="0" vertical="center"/>
    </xf>
    <xf borderId="0" fillId="0" fontId="22" numFmtId="0" xfId="0" applyAlignment="1" applyFont="1">
      <alignment horizontal="left" vertical="center"/>
    </xf>
    <xf borderId="0" fillId="0" fontId="34" numFmtId="0" xfId="0" applyAlignment="1" applyFont="1">
      <alignment horizontal="left"/>
    </xf>
    <xf borderId="0" fillId="0" fontId="35" numFmtId="170" xfId="0" applyAlignment="1" applyFont="1" applyNumberFormat="1">
      <alignment horizontal="right"/>
    </xf>
    <xf borderId="0" fillId="3" fontId="9" numFmtId="0" xfId="0" applyAlignment="1" applyFont="1">
      <alignment vertical="bottom"/>
    </xf>
    <xf borderId="0" fillId="0" fontId="36" numFmtId="0" xfId="0" applyAlignment="1" applyFont="1">
      <alignment vertical="top"/>
    </xf>
    <xf borderId="0" fillId="0" fontId="37" numFmtId="0" xfId="0" applyAlignment="1" applyFont="1">
      <alignment horizontal="left" vertical="top"/>
    </xf>
    <xf borderId="0" fillId="0" fontId="29" numFmtId="0" xfId="0" applyAlignment="1" applyFont="1">
      <alignment vertical="top"/>
    </xf>
    <xf borderId="0" fillId="0" fontId="36" numFmtId="0" xfId="0" applyAlignment="1" applyFont="1">
      <alignment horizontal="right" vertical="top"/>
    </xf>
    <xf borderId="0" fillId="0" fontId="20" numFmtId="0" xfId="0" applyAlignment="1" applyFont="1">
      <alignment horizontal="left" vertical="top"/>
    </xf>
    <xf borderId="0" fillId="0" fontId="38" numFmtId="0" xfId="0" applyAlignment="1" applyFont="1">
      <alignment horizontal="left" vertical="top"/>
    </xf>
    <xf borderId="14" fillId="0" fontId="18" numFmtId="0" xfId="0" applyAlignment="1" applyBorder="1" applyFont="1">
      <alignment vertical="bottom"/>
    </xf>
    <xf borderId="15" fillId="0" fontId="39" numFmtId="0" xfId="0" applyAlignment="1" applyBorder="1" applyFont="1">
      <alignment horizontal="right" vertical="bottom"/>
    </xf>
    <xf borderId="15" fillId="0" fontId="40" numFmtId="0" xfId="0" applyAlignment="1" applyBorder="1" applyFont="1">
      <alignment horizontal="left" vertical="bottom"/>
    </xf>
    <xf borderId="15" fillId="0" fontId="39" numFmtId="0" xfId="0" applyAlignment="1" applyBorder="1" applyFont="1">
      <alignment horizontal="right" readingOrder="0" vertical="bottom"/>
    </xf>
    <xf borderId="14" fillId="0" fontId="18" numFmtId="0" xfId="0" applyAlignment="1" applyBorder="1" applyFont="1">
      <alignment horizontal="right" vertical="bottom"/>
    </xf>
    <xf borderId="15" fillId="0" fontId="41" numFmtId="0" xfId="0" applyAlignment="1" applyBorder="1" applyFont="1">
      <alignment horizontal="left" vertical="bottom"/>
    </xf>
    <xf borderId="15" fillId="0" fontId="42" numFmtId="0" xfId="0" applyAlignment="1" applyBorder="1" applyFont="1">
      <alignment horizontal="left" vertical="bottom"/>
    </xf>
    <xf borderId="0" fillId="0" fontId="43" numFmtId="0" xfId="0" applyAlignment="1" applyFont="1">
      <alignment vertical="top"/>
    </xf>
    <xf borderId="16" fillId="0" fontId="43" numFmtId="0" xfId="0" applyAlignment="1" applyBorder="1" applyFont="1">
      <alignment readingOrder="0" vertical="top"/>
    </xf>
    <xf borderId="16" fillId="0" fontId="43" numFmtId="0" xfId="0" applyAlignment="1" applyBorder="1" applyFont="1">
      <alignment vertical="top"/>
    </xf>
    <xf borderId="16" fillId="0" fontId="43" numFmtId="170" xfId="0" applyAlignment="1" applyBorder="1" applyFont="1" applyNumberFormat="1">
      <alignment horizontal="right" vertical="top"/>
    </xf>
    <xf borderId="16" fillId="0" fontId="43" numFmtId="173" xfId="0" applyAlignment="1" applyBorder="1" applyFont="1" applyNumberFormat="1">
      <alignment horizontal="right" vertical="top"/>
    </xf>
    <xf borderId="0" fillId="0" fontId="43" numFmtId="0" xfId="0" applyAlignment="1" applyFont="1">
      <alignment horizontal="right" vertical="top"/>
    </xf>
    <xf borderId="16" fillId="0" fontId="43" numFmtId="0" xfId="0" applyAlignment="1" applyBorder="1" applyFont="1">
      <alignment horizontal="left" readingOrder="0" vertical="top"/>
    </xf>
    <xf borderId="16" fillId="0" fontId="43" numFmtId="0" xfId="0" applyAlignment="1" applyBorder="1" applyFont="1">
      <alignment horizontal="right" readingOrder="0" vertical="top"/>
    </xf>
    <xf borderId="0" fillId="0" fontId="18" numFmtId="0" xfId="0" applyAlignment="1" applyFont="1">
      <alignment vertical="center"/>
    </xf>
    <xf borderId="17" fillId="0" fontId="44" numFmtId="170" xfId="0" applyAlignment="1" applyBorder="1" applyFont="1" applyNumberFormat="1">
      <alignment readingOrder="0" vertical="center"/>
    </xf>
    <xf borderId="18" fillId="0" fontId="1" numFmtId="0" xfId="0" applyBorder="1" applyFont="1"/>
    <xf borderId="19" fillId="0" fontId="45" numFmtId="170" xfId="0" applyAlignment="1" applyBorder="1" applyFont="1" applyNumberFormat="1">
      <alignment horizontal="right" readingOrder="0" vertical="center"/>
    </xf>
    <xf borderId="0" fillId="0" fontId="45" numFmtId="170" xfId="0" applyAlignment="1" applyFont="1" applyNumberFormat="1">
      <alignment horizontal="right" vertical="center"/>
    </xf>
    <xf borderId="0" fillId="0" fontId="45" numFmtId="173" xfId="0" applyAlignment="1" applyFont="1" applyNumberFormat="1">
      <alignment horizontal="right" vertical="center"/>
    </xf>
    <xf borderId="0" fillId="0" fontId="18" numFmtId="0" xfId="0" applyAlignment="1" applyFont="1">
      <alignment horizontal="right" vertical="center"/>
    </xf>
    <xf borderId="20" fillId="0" fontId="44" numFmtId="170" xfId="0" applyAlignment="1" applyBorder="1" applyFont="1" applyNumberFormat="1">
      <alignment vertical="center"/>
    </xf>
    <xf borderId="21" fillId="0" fontId="1" numFmtId="0" xfId="0" applyBorder="1" applyFont="1"/>
    <xf borderId="22" fillId="0" fontId="45" numFmtId="170" xfId="0" applyAlignment="1" applyBorder="1" applyFont="1" applyNumberFormat="1">
      <alignment horizontal="right" readingOrder="0" vertical="center"/>
    </xf>
    <xf borderId="23" fillId="0" fontId="44" numFmtId="170" xfId="0" applyAlignment="1" applyBorder="1" applyFont="1" applyNumberFormat="1">
      <alignment readingOrder="0" vertical="center"/>
    </xf>
    <xf borderId="24" fillId="0" fontId="1" numFmtId="0" xfId="0" applyBorder="1" applyFont="1"/>
    <xf borderId="25" fillId="0" fontId="45" numFmtId="170" xfId="0" applyAlignment="1" applyBorder="1" applyFont="1" applyNumberFormat="1">
      <alignment horizontal="right" readingOrder="0" vertical="center"/>
    </xf>
    <xf borderId="0" fillId="0" fontId="6" numFmtId="173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23" fillId="0" fontId="44" numFmtId="170" xfId="0" applyAlignment="1" applyBorder="1" applyFont="1" applyNumberFormat="1">
      <alignment vertical="center"/>
    </xf>
    <xf borderId="25" fillId="0" fontId="45" numFmtId="170" xfId="0" applyAlignment="1" applyBorder="1" applyFont="1" applyNumberFormat="1">
      <alignment readingOrder="0" vertical="center"/>
    </xf>
    <xf borderId="0" fillId="0" fontId="9" numFmtId="14" xfId="0" applyAlignment="1" applyFont="1" applyNumberFormat="1">
      <alignment horizontal="right" vertical="center"/>
    </xf>
    <xf borderId="23" fillId="0" fontId="46" numFmtId="0" xfId="0" applyAlignment="1" applyBorder="1" applyFont="1">
      <alignment readingOrder="0"/>
    </xf>
    <xf borderId="25" fillId="0" fontId="47" numFmtId="170" xfId="0" applyAlignment="1" applyBorder="1" applyFont="1" applyNumberFormat="1">
      <alignment readingOrder="0"/>
    </xf>
    <xf borderId="25" fillId="0" fontId="45" numFmtId="170" xfId="0" applyAlignment="1" applyBorder="1" applyFont="1" applyNumberFormat="1">
      <alignment horizontal="right" vertical="center"/>
    </xf>
    <xf borderId="25" fillId="0" fontId="45" numFmtId="170" xfId="0" applyAlignment="1" applyBorder="1" applyFont="1" applyNumberFormat="1">
      <alignment horizontal="right" readingOrder="0"/>
    </xf>
    <xf borderId="25" fillId="0" fontId="44" numFmtId="170" xfId="0" applyAlignment="1" applyBorder="1" applyFont="1" applyNumberFormat="1">
      <alignment readingOrder="0" vertical="center"/>
    </xf>
    <xf borderId="25" fillId="0" fontId="46" numFmtId="0" xfId="0" applyAlignment="1" applyBorder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2" width="15.5"/>
    <col customWidth="1" min="3" max="3" width="14.25"/>
    <col customWidth="1" min="4" max="4" width="13.63"/>
    <col customWidth="1" min="5" max="6" width="11.63"/>
  </cols>
  <sheetData>
    <row r="1" ht="27.75" hidden="1" customHeight="1">
      <c r="A1" s="1"/>
      <c r="B1" s="2"/>
      <c r="C1" s="3">
        <f t="shared" ref="C1:D1" si="1">sum(C3:C1007)</f>
        <v>100</v>
      </c>
      <c r="D1" s="4">
        <f t="shared" si="1"/>
        <v>183.03</v>
      </c>
      <c r="E1" s="5"/>
      <c r="F1" s="6"/>
    </row>
    <row r="2" ht="24.0" customHeight="1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ht="19.5" customHeight="1">
      <c r="A3" s="13">
        <v>45809.0</v>
      </c>
      <c r="B3" s="14" t="s">
        <v>6</v>
      </c>
      <c r="C3" s="15"/>
      <c r="D3" s="15"/>
      <c r="E3" s="16">
        <v>13.0</v>
      </c>
      <c r="F3" s="17"/>
    </row>
    <row r="4" ht="19.5" customHeight="1">
      <c r="A4" s="18">
        <v>45815.0</v>
      </c>
      <c r="B4" s="19" t="s">
        <v>7</v>
      </c>
      <c r="C4" s="20"/>
      <c r="D4" s="21">
        <v>16.13</v>
      </c>
      <c r="E4" s="22">
        <v>29.13</v>
      </c>
      <c r="F4" s="17"/>
    </row>
    <row r="5" ht="19.5" customHeight="1">
      <c r="A5" s="23"/>
      <c r="B5" s="19" t="s">
        <v>8</v>
      </c>
      <c r="C5" s="20">
        <v>9.75</v>
      </c>
      <c r="D5" s="21"/>
      <c r="E5" s="22">
        <v>19.38</v>
      </c>
      <c r="F5" s="17"/>
    </row>
    <row r="6" ht="19.5" customHeight="1">
      <c r="A6" s="18">
        <v>45822.0</v>
      </c>
      <c r="B6" s="19" t="s">
        <v>9</v>
      </c>
      <c r="C6" s="20"/>
      <c r="D6" s="21">
        <v>10.75</v>
      </c>
      <c r="E6" s="22">
        <v>30.13</v>
      </c>
      <c r="F6" s="17"/>
    </row>
    <row r="7" ht="19.5" customHeight="1">
      <c r="A7" s="24"/>
      <c r="B7" s="19" t="s">
        <v>8</v>
      </c>
      <c r="C7" s="20">
        <v>6.5</v>
      </c>
      <c r="D7" s="21"/>
      <c r="E7" s="22">
        <v>23.63</v>
      </c>
      <c r="F7" s="17"/>
    </row>
    <row r="8" ht="19.5" customHeight="1">
      <c r="A8" s="18">
        <v>45829.0</v>
      </c>
      <c r="B8" s="19" t="s">
        <v>9</v>
      </c>
      <c r="C8" s="20"/>
      <c r="D8" s="21">
        <v>10.75</v>
      </c>
      <c r="E8" s="22">
        <v>34.38</v>
      </c>
      <c r="F8" s="17"/>
    </row>
    <row r="9" ht="19.5" customHeight="1">
      <c r="A9" s="24"/>
      <c r="B9" s="19" t="s">
        <v>10</v>
      </c>
      <c r="C9" s="20">
        <v>6.5</v>
      </c>
      <c r="D9" s="21"/>
      <c r="E9" s="22">
        <v>27.88</v>
      </c>
      <c r="F9" s="17"/>
    </row>
    <row r="10" ht="19.5" customHeight="1">
      <c r="A10" s="18">
        <v>45836.0</v>
      </c>
      <c r="B10" s="19" t="s">
        <v>11</v>
      </c>
      <c r="C10" s="20"/>
      <c r="D10" s="21">
        <v>5.38</v>
      </c>
      <c r="E10" s="22">
        <v>33.26</v>
      </c>
      <c r="F10" s="25"/>
    </row>
    <row r="11" ht="19.5" customHeight="1">
      <c r="A11" s="24"/>
      <c r="B11" s="19" t="s">
        <v>10</v>
      </c>
      <c r="C11" s="20">
        <v>3.25</v>
      </c>
      <c r="D11" s="26"/>
      <c r="E11" s="22">
        <v>30.0</v>
      </c>
      <c r="F11" s="25"/>
    </row>
    <row r="12" ht="19.5" customHeight="1">
      <c r="A12" s="18">
        <v>45838.0</v>
      </c>
      <c r="B12" s="19" t="s">
        <v>12</v>
      </c>
      <c r="C12" s="27"/>
      <c r="D12" s="28"/>
      <c r="E12" s="22">
        <v>17.0</v>
      </c>
      <c r="F12" s="25"/>
    </row>
    <row r="13" ht="19.5" customHeight="1">
      <c r="A13" s="29"/>
      <c r="B13" s="19"/>
      <c r="C13" s="20"/>
      <c r="D13" s="21"/>
      <c r="E13" s="22"/>
      <c r="F13" s="25"/>
    </row>
    <row r="14" ht="19.5" customHeight="1">
      <c r="A14" s="7" t="s">
        <v>0</v>
      </c>
      <c r="B14" s="8" t="s">
        <v>1</v>
      </c>
      <c r="C14" s="9" t="s">
        <v>2</v>
      </c>
      <c r="D14" s="10" t="s">
        <v>3</v>
      </c>
      <c r="E14" s="11" t="s">
        <v>4</v>
      </c>
      <c r="F14" s="25"/>
    </row>
    <row r="15" ht="19.5" customHeight="1">
      <c r="A15" s="30">
        <v>45839.0</v>
      </c>
      <c r="B15" s="31" t="s">
        <v>13</v>
      </c>
      <c r="C15" s="32"/>
      <c r="D15" s="33"/>
      <c r="E15" s="22">
        <v>17.0</v>
      </c>
      <c r="F15" s="25"/>
    </row>
    <row r="16" ht="19.5" customHeight="1">
      <c r="A16" s="18">
        <v>45843.0</v>
      </c>
      <c r="B16" s="19" t="s">
        <v>14</v>
      </c>
      <c r="C16" s="20"/>
      <c r="D16" s="21">
        <v>10.75</v>
      </c>
      <c r="E16" s="22">
        <v>27.75</v>
      </c>
      <c r="F16" s="25"/>
    </row>
    <row r="17" ht="19.5" customHeight="1">
      <c r="A17" s="34"/>
      <c r="B17" s="19" t="s">
        <v>8</v>
      </c>
      <c r="C17" s="20">
        <v>6.5</v>
      </c>
      <c r="D17" s="26"/>
      <c r="E17" s="22">
        <v>21.25</v>
      </c>
      <c r="F17" s="25"/>
    </row>
    <row r="18" ht="19.5" customHeight="1">
      <c r="A18" s="18">
        <v>45850.0</v>
      </c>
      <c r="B18" s="19" t="s">
        <v>11</v>
      </c>
      <c r="C18" s="20"/>
      <c r="D18" s="21">
        <v>5.38</v>
      </c>
      <c r="E18" s="22">
        <v>23.38</v>
      </c>
      <c r="F18" s="25"/>
    </row>
    <row r="19" ht="19.5" customHeight="1">
      <c r="A19" s="34"/>
      <c r="B19" s="19" t="s">
        <v>8</v>
      </c>
      <c r="C19" s="20">
        <v>3.25</v>
      </c>
      <c r="D19" s="26"/>
      <c r="E19" s="22">
        <v>20.13</v>
      </c>
      <c r="F19" s="25"/>
    </row>
    <row r="20" ht="19.5" customHeight="1">
      <c r="A20" s="18">
        <v>45857.0</v>
      </c>
      <c r="B20" s="19" t="s">
        <v>9</v>
      </c>
      <c r="C20" s="20"/>
      <c r="D20" s="21">
        <v>10.75</v>
      </c>
      <c r="E20" s="22">
        <v>30.88</v>
      </c>
      <c r="F20" s="25"/>
    </row>
    <row r="21" ht="19.5" customHeight="1">
      <c r="A21" s="34"/>
      <c r="B21" s="19" t="s">
        <v>8</v>
      </c>
      <c r="C21" s="20">
        <v>6.5</v>
      </c>
      <c r="D21" s="26"/>
      <c r="E21" s="22">
        <v>24.38</v>
      </c>
      <c r="F21" s="25"/>
    </row>
    <row r="22" ht="19.5" customHeight="1">
      <c r="A22" s="18">
        <v>45864.0</v>
      </c>
      <c r="B22" s="19" t="s">
        <v>7</v>
      </c>
      <c r="C22" s="20"/>
      <c r="D22" s="21">
        <v>16.13</v>
      </c>
      <c r="E22" s="22">
        <v>40.51</v>
      </c>
      <c r="F22" s="25"/>
    </row>
    <row r="23" ht="19.5" customHeight="1">
      <c r="A23" s="34"/>
      <c r="B23" s="19" t="s">
        <v>8</v>
      </c>
      <c r="C23" s="20">
        <v>9.75</v>
      </c>
      <c r="D23" s="26"/>
      <c r="E23" s="22">
        <v>30.76</v>
      </c>
      <c r="F23" s="25"/>
    </row>
    <row r="24" ht="19.5" customHeight="1">
      <c r="A24" s="18">
        <v>45869.0</v>
      </c>
      <c r="B24" s="19" t="s">
        <v>12</v>
      </c>
      <c r="C24" s="20"/>
      <c r="D24" s="26"/>
      <c r="E24" s="22">
        <v>17.0</v>
      </c>
      <c r="F24" s="25"/>
    </row>
    <row r="25" ht="19.5" customHeight="1">
      <c r="A25" s="29"/>
      <c r="B25" s="35"/>
      <c r="C25" s="20"/>
      <c r="D25" s="26"/>
      <c r="E25" s="36"/>
      <c r="F25" s="25"/>
    </row>
    <row r="26" ht="19.5" customHeight="1">
      <c r="A26" s="7" t="s">
        <v>0</v>
      </c>
      <c r="B26" s="8" t="s">
        <v>1</v>
      </c>
      <c r="C26" s="9" t="s">
        <v>2</v>
      </c>
      <c r="D26" s="10" t="s">
        <v>3</v>
      </c>
      <c r="E26" s="11" t="s">
        <v>4</v>
      </c>
      <c r="F26" s="25"/>
    </row>
    <row r="27" ht="19.5" customHeight="1">
      <c r="A27" s="30">
        <v>45870.0</v>
      </c>
      <c r="B27" s="31" t="s">
        <v>13</v>
      </c>
      <c r="C27" s="32"/>
      <c r="D27" s="33"/>
      <c r="E27" s="22">
        <v>17.0</v>
      </c>
      <c r="F27" s="25"/>
    </row>
    <row r="28" ht="19.5" customHeight="1">
      <c r="A28" s="37">
        <v>45871.0</v>
      </c>
      <c r="B28" s="38" t="s">
        <v>7</v>
      </c>
      <c r="C28" s="39"/>
      <c r="D28" s="40">
        <v>20.78</v>
      </c>
      <c r="E28" s="22">
        <v>37.78</v>
      </c>
      <c r="F28" s="25"/>
    </row>
    <row r="29" ht="19.5" customHeight="1">
      <c r="A29" s="41"/>
      <c r="B29" s="31" t="s">
        <v>8</v>
      </c>
      <c r="C29" s="32">
        <v>10.28</v>
      </c>
      <c r="D29" s="42"/>
      <c r="E29" s="22">
        <v>27.5</v>
      </c>
      <c r="F29" s="25"/>
    </row>
    <row r="30" ht="19.5" customHeight="1">
      <c r="A30" s="30">
        <v>45878.0</v>
      </c>
      <c r="B30" s="31" t="s">
        <v>15</v>
      </c>
      <c r="C30" s="32"/>
      <c r="D30" s="33">
        <v>27.72</v>
      </c>
      <c r="E30" s="22">
        <v>55.22</v>
      </c>
      <c r="F30" s="25"/>
    </row>
    <row r="31" ht="19.5" customHeight="1">
      <c r="A31" s="41"/>
      <c r="B31" s="31" t="s">
        <v>8</v>
      </c>
      <c r="C31" s="32">
        <v>13.71</v>
      </c>
      <c r="D31" s="42"/>
      <c r="E31" s="22">
        <v>41.51</v>
      </c>
      <c r="F31" s="25"/>
    </row>
    <row r="32" ht="19.5" customHeight="1">
      <c r="A32" s="30">
        <v>45885.0</v>
      </c>
      <c r="B32" s="31" t="s">
        <v>9</v>
      </c>
      <c r="C32" s="32"/>
      <c r="D32" s="33">
        <v>13.86</v>
      </c>
      <c r="E32" s="22">
        <v>55.37</v>
      </c>
      <c r="F32" s="25"/>
    </row>
    <row r="33" ht="19.5" customHeight="1">
      <c r="A33" s="41"/>
      <c r="B33" s="31" t="s">
        <v>8</v>
      </c>
      <c r="C33" s="32">
        <v>6.86</v>
      </c>
      <c r="D33" s="42"/>
      <c r="E33" s="22">
        <v>48.51</v>
      </c>
      <c r="F33" s="25"/>
    </row>
    <row r="34" ht="19.5" customHeight="1">
      <c r="A34" s="30">
        <v>45892.0</v>
      </c>
      <c r="B34" s="31" t="s">
        <v>16</v>
      </c>
      <c r="C34" s="32"/>
      <c r="D34" s="33">
        <v>34.65</v>
      </c>
      <c r="E34" s="22">
        <v>83.16</v>
      </c>
      <c r="F34" s="25"/>
    </row>
    <row r="35" ht="19.5" customHeight="1">
      <c r="A35" s="41"/>
      <c r="B35" s="31" t="s">
        <v>8</v>
      </c>
      <c r="C35" s="32">
        <v>17.15</v>
      </c>
      <c r="D35" s="42"/>
      <c r="E35" s="22">
        <v>66.0</v>
      </c>
      <c r="F35" s="25"/>
    </row>
    <row r="36" ht="19.5" customHeight="1">
      <c r="A36" s="30">
        <v>45900.0</v>
      </c>
      <c r="B36" s="31" t="s">
        <v>12</v>
      </c>
      <c r="C36" s="43"/>
      <c r="D36" s="44"/>
      <c r="E36" s="22">
        <v>49.0</v>
      </c>
      <c r="F36" s="25"/>
    </row>
    <row r="37" ht="19.5" customHeight="1">
      <c r="A37" s="41"/>
      <c r="B37" s="31"/>
      <c r="C37" s="43"/>
      <c r="D37" s="44"/>
      <c r="E37" s="45"/>
      <c r="F37" s="25"/>
    </row>
    <row r="38" ht="19.5" customHeight="1">
      <c r="A38" s="41"/>
      <c r="B38" s="31"/>
      <c r="C38" s="43"/>
      <c r="D38" s="44"/>
      <c r="E38" s="45"/>
      <c r="F38" s="25"/>
    </row>
    <row r="39" ht="19.5" customHeight="1">
      <c r="A39" s="41"/>
      <c r="B39" s="31"/>
      <c r="C39" s="43"/>
      <c r="D39" s="44"/>
      <c r="E39" s="45"/>
      <c r="F39" s="25"/>
    </row>
    <row r="40" ht="19.5" customHeight="1">
      <c r="A40" s="41"/>
      <c r="B40" s="31"/>
      <c r="C40" s="43"/>
      <c r="D40" s="44"/>
      <c r="E40" s="45"/>
      <c r="F40" s="2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5"/>
  </cols>
  <sheetData>
    <row r="1">
      <c r="A1" s="46" t="s">
        <v>0</v>
      </c>
      <c r="B1" s="46" t="s">
        <v>1</v>
      </c>
      <c r="C1" s="46" t="s">
        <v>2</v>
      </c>
      <c r="D1" s="46" t="s">
        <v>3</v>
      </c>
      <c r="E1" s="46" t="s">
        <v>17</v>
      </c>
    </row>
    <row r="2">
      <c r="A2" s="47">
        <v>45839.0</v>
      </c>
      <c r="B2" s="48" t="s">
        <v>18</v>
      </c>
      <c r="E2" s="48">
        <v>13.0</v>
      </c>
    </row>
    <row r="3">
      <c r="A3" s="47">
        <v>45840.0</v>
      </c>
      <c r="B3" s="48" t="s">
        <v>19</v>
      </c>
      <c r="C3" s="48">
        <v>-8.0</v>
      </c>
      <c r="E3" s="48">
        <v>5.0</v>
      </c>
    </row>
    <row r="4">
      <c r="A4" s="47">
        <v>45842.0</v>
      </c>
      <c r="B4" s="48" t="s">
        <v>20</v>
      </c>
      <c r="C4" s="48">
        <v>-5.38</v>
      </c>
      <c r="E4" s="48">
        <v>-0.38</v>
      </c>
    </row>
    <row r="5">
      <c r="A5" s="47">
        <v>45844.0</v>
      </c>
      <c r="B5" s="48" t="s">
        <v>21</v>
      </c>
      <c r="C5" s="48">
        <v>-12.0</v>
      </c>
      <c r="E5" s="48">
        <v>-12.38</v>
      </c>
    </row>
    <row r="6">
      <c r="A6" s="47">
        <v>45847.0</v>
      </c>
      <c r="B6" s="48" t="s">
        <v>22</v>
      </c>
      <c r="D6" s="48">
        <v>26.0</v>
      </c>
      <c r="E6" s="48">
        <v>13.62</v>
      </c>
    </row>
    <row r="7">
      <c r="A7" s="47">
        <v>45850.0</v>
      </c>
      <c r="B7" s="48" t="s">
        <v>23</v>
      </c>
      <c r="D7" s="48">
        <v>17.0</v>
      </c>
      <c r="E7" s="48">
        <v>30.62</v>
      </c>
    </row>
    <row r="8">
      <c r="A8" s="47">
        <v>45853.0</v>
      </c>
      <c r="B8" s="48" t="s">
        <v>24</v>
      </c>
      <c r="C8" s="48">
        <v>-13.0</v>
      </c>
      <c r="E8" s="48">
        <v>17.62</v>
      </c>
    </row>
    <row r="9">
      <c r="A9" s="47">
        <v>45856.0</v>
      </c>
      <c r="B9" s="48" t="s">
        <v>25</v>
      </c>
      <c r="C9" s="48">
        <v>-1.0</v>
      </c>
      <c r="E9" s="48">
        <v>16.62</v>
      </c>
    </row>
    <row r="10">
      <c r="A10" s="47">
        <v>45860.0</v>
      </c>
      <c r="B10" s="48" t="s">
        <v>26</v>
      </c>
      <c r="D10" s="48">
        <v>43.0</v>
      </c>
      <c r="E10" s="48">
        <v>59.62</v>
      </c>
    </row>
    <row r="11">
      <c r="A11" s="47">
        <v>45863.0</v>
      </c>
      <c r="B11" s="48" t="s">
        <v>27</v>
      </c>
      <c r="C11" s="48">
        <v>-26.0</v>
      </c>
      <c r="E11" s="48">
        <v>33.62</v>
      </c>
    </row>
    <row r="12">
      <c r="A12" s="47">
        <v>45866.0</v>
      </c>
      <c r="B12" s="48" t="s">
        <v>28</v>
      </c>
      <c r="C12" s="48">
        <v>-3.25</v>
      </c>
      <c r="E12" s="48">
        <v>30.37</v>
      </c>
    </row>
    <row r="13">
      <c r="A13" s="47">
        <v>45869.0</v>
      </c>
      <c r="B13" s="48" t="s">
        <v>29</v>
      </c>
      <c r="E13" s="48">
        <v>30.0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3" width="8.88"/>
    <col customWidth="1" hidden="1" min="4" max="4" width="8.88"/>
    <col customWidth="1" min="5" max="5" width="8.88"/>
    <col customWidth="1" hidden="1" min="6" max="6" width="8.88"/>
    <col customWidth="1" min="7" max="9" width="8.88"/>
    <col customWidth="1" hidden="1" min="10" max="10" width="8.88"/>
    <col customWidth="1" min="11" max="12" width="8.88"/>
    <col customWidth="1" hidden="1" min="13" max="13" width="6.13"/>
  </cols>
  <sheetData>
    <row r="1" ht="12.0" customHeight="1">
      <c r="A1" s="49"/>
      <c r="B1" s="49"/>
      <c r="C1" s="49"/>
      <c r="D1" s="49"/>
      <c r="E1" s="49"/>
      <c r="F1" s="49"/>
      <c r="G1" s="50"/>
      <c r="H1" s="49"/>
      <c r="I1" s="49"/>
      <c r="J1" s="49"/>
      <c r="K1" s="49"/>
      <c r="L1" s="49"/>
      <c r="M1" s="49"/>
    </row>
    <row r="2" ht="21.0" customHeight="1">
      <c r="A2" s="51"/>
      <c r="B2" s="52" t="s">
        <v>30</v>
      </c>
      <c r="I2" s="53" t="s">
        <v>31</v>
      </c>
      <c r="M2" s="51"/>
    </row>
    <row r="3" ht="16.5" customHeight="1">
      <c r="A3" s="54"/>
      <c r="B3" s="55" t="s">
        <v>32</v>
      </c>
      <c r="H3" s="56"/>
      <c r="I3" s="57" t="s">
        <v>33</v>
      </c>
      <c r="M3" s="58"/>
    </row>
    <row r="4" ht="10.5" customHeight="1">
      <c r="A4" s="54"/>
      <c r="H4" s="56"/>
      <c r="I4" s="59" t="s">
        <v>34</v>
      </c>
    </row>
    <row r="5">
      <c r="A5" s="54"/>
      <c r="B5" s="55" t="s">
        <v>35</v>
      </c>
      <c r="H5" s="56"/>
    </row>
    <row r="6" ht="23.25" customHeight="1">
      <c r="A6" s="60"/>
      <c r="H6" s="61"/>
      <c r="I6" s="62"/>
      <c r="J6" s="62"/>
      <c r="K6" s="62"/>
      <c r="L6" s="62"/>
      <c r="M6" s="62"/>
    </row>
    <row r="7" ht="9.0" customHeight="1">
      <c r="A7" s="63"/>
      <c r="B7" s="64"/>
      <c r="C7" s="64"/>
      <c r="D7" s="64"/>
      <c r="E7" s="65"/>
      <c r="F7" s="66"/>
      <c r="G7" s="67"/>
      <c r="H7" s="66"/>
      <c r="I7" s="66"/>
      <c r="J7" s="66"/>
      <c r="K7" s="66"/>
      <c r="L7" s="66"/>
      <c r="M7" s="66"/>
    </row>
    <row r="8" ht="18.0" customHeight="1">
      <c r="A8" s="68"/>
      <c r="B8" s="69" t="s">
        <v>36</v>
      </c>
      <c r="C8" s="70"/>
      <c r="D8" s="70"/>
      <c r="E8" s="70"/>
      <c r="F8" s="66"/>
      <c r="G8" s="71"/>
      <c r="H8" s="66"/>
      <c r="I8" s="72"/>
      <c r="J8" s="73" t="s">
        <v>37</v>
      </c>
      <c r="L8" s="74">
        <v>1000.0</v>
      </c>
      <c r="M8" s="66"/>
    </row>
    <row r="9" ht="18.0" customHeight="1">
      <c r="A9" s="68"/>
      <c r="B9" s="70"/>
      <c r="C9" s="70"/>
      <c r="D9" s="70"/>
      <c r="E9" s="70"/>
      <c r="F9" s="66"/>
      <c r="G9" s="71"/>
      <c r="H9" s="66"/>
      <c r="I9" s="75"/>
      <c r="J9" s="66"/>
      <c r="K9" s="66"/>
      <c r="L9" s="71"/>
      <c r="M9" s="66"/>
    </row>
    <row r="10" ht="18.0" hidden="1" customHeight="1">
      <c r="A10" s="66"/>
      <c r="B10" s="76"/>
      <c r="C10" s="76"/>
      <c r="D10" s="76"/>
      <c r="E10" s="76"/>
      <c r="F10" s="66"/>
      <c r="G10" s="71"/>
      <c r="H10" s="66"/>
      <c r="I10" s="75"/>
      <c r="J10" s="66"/>
      <c r="K10" s="66"/>
      <c r="L10" s="71"/>
      <c r="M10" s="66"/>
    </row>
    <row r="11" ht="12.0" hidden="1" customHeight="1">
      <c r="A11" s="63"/>
      <c r="B11" s="77"/>
      <c r="C11" s="77"/>
      <c r="D11" s="78"/>
      <c r="E11" s="63"/>
      <c r="F11" s="63"/>
      <c r="G11" s="72"/>
      <c r="H11" s="79"/>
      <c r="I11" s="80"/>
      <c r="J11" s="80"/>
      <c r="K11" s="80"/>
      <c r="L11" s="81"/>
      <c r="M11" s="63"/>
    </row>
    <row r="12" ht="18.0" hidden="1" customHeight="1">
      <c r="A12" s="72"/>
      <c r="B12" s="63"/>
      <c r="C12" s="72"/>
      <c r="D12" s="82" t="str">
        <f>IFERROR(__xludf.DUMMYFUNCTION("SPARKLINE(D17,{""charttype"",""column"";""ymin"", 0; ""ymax"",MAX(D17:E17);""firstcolor"",""#334960""})"),"")</f>
        <v/>
      </c>
      <c r="E12" s="63" t="str">
        <f>IFERROR(__xludf.DUMMYFUNCTION("SPARKLINE(E17,{""charttype"",""column"";""ymin"", 0; ""ymax"",max(D17:E17);""firstcolor"",""#f46524""})"),"")</f>
        <v/>
      </c>
      <c r="F12" s="63"/>
      <c r="G12" s="63"/>
      <c r="H12" s="83"/>
      <c r="I12" s="84"/>
      <c r="J12" s="84"/>
      <c r="K12" s="84"/>
      <c r="L12" s="85"/>
      <c r="M12" s="72"/>
    </row>
    <row r="13" ht="18.0" hidden="1" customHeight="1">
      <c r="A13" s="72"/>
      <c r="B13" s="63"/>
      <c r="C13" s="86"/>
      <c r="D13" s="87"/>
      <c r="F13" s="63"/>
      <c r="G13" s="63"/>
      <c r="H13" s="83"/>
      <c r="I13" s="88">
        <f>iferror(E17/D17-1, "")</f>
        <v>0</v>
      </c>
      <c r="L13" s="85"/>
      <c r="M13" s="89"/>
    </row>
    <row r="14" ht="24.0" hidden="1" customHeight="1">
      <c r="A14" s="63"/>
      <c r="B14" s="63"/>
      <c r="C14" s="86"/>
      <c r="D14" s="87"/>
      <c r="F14" s="63"/>
      <c r="G14" s="63"/>
      <c r="H14" s="83"/>
      <c r="I14" s="90" t="str">
        <f>if(I13 &lt; 0, "Decrease in total savings", "Increase in total savings")</f>
        <v>Increase in total savings</v>
      </c>
      <c r="J14" s="91"/>
      <c r="K14" s="91"/>
      <c r="L14" s="85"/>
      <c r="M14" s="92"/>
    </row>
    <row r="15" ht="39.75" hidden="1" customHeight="1">
      <c r="A15" s="63"/>
      <c r="B15" s="63"/>
      <c r="C15" s="86"/>
      <c r="D15" s="87"/>
      <c r="F15" s="63"/>
      <c r="G15" s="86"/>
      <c r="H15" s="83"/>
      <c r="I15" s="93">
        <f>iferror(E17-D17, 0)</f>
        <v>0</v>
      </c>
      <c r="L15" s="94"/>
      <c r="M15" s="92"/>
    </row>
    <row r="16" ht="18.0" hidden="1" customHeight="1">
      <c r="A16" s="63"/>
      <c r="B16" s="77"/>
      <c r="C16" s="95"/>
      <c r="D16" s="96" t="s">
        <v>38</v>
      </c>
      <c r="E16" s="97" t="s">
        <v>39</v>
      </c>
      <c r="F16" s="95"/>
      <c r="G16" s="98"/>
      <c r="H16" s="83"/>
      <c r="I16" s="99" t="str">
        <f>if(J15&lt;0, "Spent this month", "Saved this month")</f>
        <v>Saved this month</v>
      </c>
      <c r="L16" s="85"/>
      <c r="M16" s="100"/>
    </row>
    <row r="17" ht="18.0" hidden="1" customHeight="1">
      <c r="A17" s="72"/>
      <c r="B17" s="63"/>
      <c r="C17" s="72"/>
      <c r="D17" s="101">
        <f>if(isblank(L8),0,L8)</f>
        <v>1000</v>
      </c>
      <c r="E17" s="102">
        <f>D17+(I22-C22)</f>
        <v>1000</v>
      </c>
      <c r="F17" s="72"/>
      <c r="G17" s="86"/>
      <c r="H17" s="83"/>
      <c r="I17" s="84"/>
      <c r="L17" s="85"/>
      <c r="M17" s="72"/>
    </row>
    <row r="18" ht="12.0" hidden="1" customHeight="1">
      <c r="A18" s="72"/>
      <c r="B18" s="103"/>
      <c r="C18" s="103"/>
      <c r="D18" s="103"/>
      <c r="E18" s="103"/>
      <c r="F18" s="103"/>
      <c r="G18" s="72"/>
      <c r="H18" s="104"/>
      <c r="I18" s="105"/>
      <c r="J18" s="106"/>
      <c r="K18" s="105"/>
      <c r="L18" s="107"/>
      <c r="M18" s="72"/>
    </row>
    <row r="19" ht="24.0" hidden="1" customHeight="1">
      <c r="A19" s="72"/>
      <c r="B19" s="103"/>
      <c r="C19" s="103"/>
      <c r="D19" s="103"/>
      <c r="E19" s="103"/>
      <c r="F19" s="103"/>
      <c r="G19" s="72"/>
      <c r="H19" s="72"/>
      <c r="I19" s="72"/>
      <c r="J19" s="108"/>
      <c r="K19" s="72"/>
      <c r="L19" s="72"/>
      <c r="M19" s="72"/>
    </row>
    <row r="20" ht="24.0" hidden="1" customHeight="1">
      <c r="A20" s="109"/>
      <c r="B20" s="110" t="s">
        <v>8</v>
      </c>
      <c r="G20" s="109"/>
      <c r="H20" s="110" t="s">
        <v>3</v>
      </c>
      <c r="I20" s="110"/>
      <c r="J20" s="111"/>
      <c r="K20" s="109"/>
      <c r="L20" s="109"/>
      <c r="M20" s="109"/>
    </row>
    <row r="21" ht="19.5" hidden="1" customHeight="1">
      <c r="A21" s="112"/>
      <c r="B21" s="113" t="s">
        <v>40</v>
      </c>
      <c r="C21" s="114">
        <f>D26</f>
        <v>0</v>
      </c>
      <c r="D21" s="115" t="str">
        <f>IFERROR(__xludf.DUMMYFUNCTION("SPARKLINE(C21,{""charttype"",""bar"";""max"",max(C21:C22);""color1"",""#AEB7C0""})"),"")</f>
        <v/>
      </c>
      <c r="G21" s="112"/>
      <c r="H21" s="113" t="s">
        <v>40</v>
      </c>
      <c r="I21" s="114">
        <f>J26</f>
        <v>0</v>
      </c>
      <c r="J21" s="115" t="str">
        <f>IFERROR(__xludf.DUMMYFUNCTION("SPARKLINE(I21,{""charttype"",""bar"";""max"",max(I21:I22);""color1"",""#AEB7C0""})"),"")</f>
        <v/>
      </c>
      <c r="M21" s="112"/>
    </row>
    <row r="22" ht="19.5" customHeight="1">
      <c r="A22" s="116"/>
      <c r="B22" s="117" t="s">
        <v>8</v>
      </c>
      <c r="C22" s="118">
        <f>E26</f>
        <v>0</v>
      </c>
      <c r="D22" s="119" t="str">
        <f>IFERROR(__xludf.DUMMYFUNCTION("SPARKLINE(C22,{""charttype"",""bar"";""max"",max(C21:C22);""color1"",""#334960""})"),"")</f>
        <v/>
      </c>
      <c r="G22" s="103"/>
      <c r="H22" s="117" t="s">
        <v>3</v>
      </c>
      <c r="I22" s="118">
        <f>K26</f>
        <v>0</v>
      </c>
      <c r="J22" s="119" t="str">
        <f>IFERROR(__xludf.DUMMYFUNCTION("SPARKLINE(I22,{""charttype"",""bar"";""max"",max(I21:I22);""color1"",""#334960""})"),"")</f>
        <v/>
      </c>
      <c r="M22" s="116"/>
    </row>
    <row r="23" ht="30.0" customHeight="1">
      <c r="A23" s="63"/>
      <c r="B23" s="120"/>
      <c r="C23" s="121"/>
      <c r="D23" s="122"/>
      <c r="G23" s="63"/>
      <c r="H23" s="120"/>
      <c r="I23" s="121"/>
      <c r="J23" s="122"/>
      <c r="M23" s="116"/>
    </row>
    <row r="24" ht="29.25" customHeight="1">
      <c r="A24" s="123"/>
      <c r="B24" s="124" t="s">
        <v>8</v>
      </c>
      <c r="D24" s="125"/>
      <c r="E24" s="125"/>
      <c r="F24" s="125"/>
      <c r="G24" s="126"/>
      <c r="H24" s="127" t="s">
        <v>3</v>
      </c>
      <c r="I24" s="128"/>
      <c r="J24" s="125"/>
      <c r="K24" s="125"/>
      <c r="L24" s="125"/>
      <c r="M24" s="123"/>
    </row>
    <row r="25" ht="19.5" customHeight="1">
      <c r="A25" s="129"/>
      <c r="B25" s="130"/>
      <c r="C25" s="131"/>
      <c r="D25" s="130" t="s">
        <v>40</v>
      </c>
      <c r="E25" s="132" t="s">
        <v>41</v>
      </c>
      <c r="F25" s="132" t="s">
        <v>42</v>
      </c>
      <c r="G25" s="133"/>
      <c r="H25" s="134"/>
      <c r="I25" s="135"/>
      <c r="J25" s="130" t="s">
        <v>40</v>
      </c>
      <c r="K25" s="132" t="s">
        <v>41</v>
      </c>
      <c r="M25" s="132" t="s">
        <v>42</v>
      </c>
    </row>
    <row r="26" ht="17.25" customHeight="1">
      <c r="A26" s="136"/>
      <c r="B26" s="137" t="s">
        <v>43</v>
      </c>
      <c r="C26" s="138"/>
      <c r="D26" s="139">
        <f t="shared" ref="D26:F26" si="1">sum(D27:D44)</f>
        <v>0</v>
      </c>
      <c r="E26" s="139">
        <f t="shared" si="1"/>
        <v>0</v>
      </c>
      <c r="F26" s="140">
        <f t="shared" si="1"/>
        <v>0</v>
      </c>
      <c r="G26" s="141"/>
      <c r="H26" s="142" t="s">
        <v>43</v>
      </c>
      <c r="I26" s="143"/>
      <c r="J26" s="139">
        <f t="shared" ref="J26:K26" si="2">sum(J27:J44)</f>
        <v>0</v>
      </c>
      <c r="K26" s="139">
        <f t="shared" si="2"/>
        <v>0</v>
      </c>
      <c r="M26" s="140">
        <f>sum(L27:L44)</f>
        <v>0</v>
      </c>
    </row>
    <row r="27" ht="18.0" hidden="1" customHeight="1">
      <c r="A27" s="144"/>
      <c r="B27" s="145"/>
      <c r="C27" s="146"/>
      <c r="D27" s="147"/>
      <c r="E27" s="148" t="str">
        <f>if(isblank($B27), "", sumif(#REF!,$B27,Transactions!$C:$C))</f>
        <v/>
      </c>
      <c r="F27" s="149" t="str">
        <f t="shared" ref="F27:F41" si="3">if(isblank($B27), "", D27-E27)</f>
        <v/>
      </c>
      <c r="G27" s="150"/>
      <c r="H27" s="151"/>
      <c r="I27" s="152"/>
      <c r="J27" s="153"/>
      <c r="K27" s="148" t="str">
        <f>if(isblank($H27), "", sumif(#REF!,$H27,Transactions!$D:$D))</f>
        <v/>
      </c>
      <c r="M27" s="149" t="str">
        <f t="shared" ref="M27:M33" si="4">if(isblank($H27), "", K27-J27)</f>
        <v/>
      </c>
    </row>
    <row r="28" ht="18.0" customHeight="1">
      <c r="A28" s="144"/>
      <c r="B28" s="154" t="s">
        <v>44</v>
      </c>
      <c r="C28" s="155"/>
      <c r="D28" s="156">
        <v>0.0</v>
      </c>
      <c r="E28" s="148">
        <f>if(isblank($B28), "", sumif(#REF!,$B28,Transactions!$C:$C))</f>
        <v>0</v>
      </c>
      <c r="F28" s="157">
        <f t="shared" si="3"/>
        <v>0</v>
      </c>
      <c r="G28" s="150"/>
      <c r="H28" s="154" t="s">
        <v>45</v>
      </c>
      <c r="I28" s="155"/>
      <c r="J28" s="156">
        <v>0.0</v>
      </c>
      <c r="K28" s="148">
        <f>if(isblank($H28), "", sumif(#REF!,$H28,Transactions!$D:$D))</f>
        <v>0</v>
      </c>
      <c r="M28" s="157">
        <f t="shared" si="4"/>
        <v>0</v>
      </c>
    </row>
    <row r="29" ht="18.0" customHeight="1">
      <c r="A29" s="144"/>
      <c r="B29" s="154" t="s">
        <v>46</v>
      </c>
      <c r="C29" s="155"/>
      <c r="D29" s="156">
        <v>0.0</v>
      </c>
      <c r="E29" s="148">
        <f>if(isblank($B29), "", sumif(#REF!,$B29,Transactions!$C:$C))</f>
        <v>0</v>
      </c>
      <c r="F29" s="157">
        <f t="shared" si="3"/>
        <v>0</v>
      </c>
      <c r="G29" s="150"/>
      <c r="H29" s="154" t="s">
        <v>47</v>
      </c>
      <c r="I29" s="155"/>
      <c r="J29" s="156">
        <v>0.0</v>
      </c>
      <c r="K29" s="148">
        <f>if(isblank($H29), "", sumif(#REF!,$H29,Transactions!$D:$D))</f>
        <v>0</v>
      </c>
      <c r="M29" s="157">
        <f t="shared" si="4"/>
        <v>0</v>
      </c>
    </row>
    <row r="30" ht="18.0" customHeight="1">
      <c r="A30" s="116"/>
      <c r="B30" s="154" t="s">
        <v>48</v>
      </c>
      <c r="C30" s="155"/>
      <c r="D30" s="156">
        <v>0.0</v>
      </c>
      <c r="E30" s="148">
        <f>if(isblank($B30), "", sumif(#REF!,$B30,Transactions!$C:$C))</f>
        <v>0</v>
      </c>
      <c r="F30" s="157">
        <f t="shared" si="3"/>
        <v>0</v>
      </c>
      <c r="G30" s="158"/>
      <c r="H30" s="154" t="s">
        <v>49</v>
      </c>
      <c r="I30" s="155"/>
      <c r="J30" s="156">
        <v>0.0</v>
      </c>
      <c r="K30" s="148">
        <f>if(isblank($H30), "", sumif(#REF!,$H30,Transactions!$D:$D))</f>
        <v>0</v>
      </c>
      <c r="M30" s="157">
        <f t="shared" si="4"/>
        <v>0</v>
      </c>
    </row>
    <row r="31" ht="18.0" customHeight="1">
      <c r="A31" s="116"/>
      <c r="B31" s="154" t="s">
        <v>50</v>
      </c>
      <c r="C31" s="155"/>
      <c r="D31" s="156">
        <v>0.0</v>
      </c>
      <c r="E31" s="148">
        <f>if(isblank($B31), "", sumif(#REF!,$B31,Transactions!$C:$C))</f>
        <v>0</v>
      </c>
      <c r="F31" s="157">
        <f t="shared" si="3"/>
        <v>0</v>
      </c>
      <c r="G31" s="158"/>
      <c r="H31" s="154" t="s">
        <v>51</v>
      </c>
      <c r="I31" s="155"/>
      <c r="J31" s="156">
        <v>0.0</v>
      </c>
      <c r="K31" s="148">
        <f>if(isblank($H31), "", sumif(#REF!,$H31,Transactions!$D:$D))</f>
        <v>0</v>
      </c>
      <c r="M31" s="157">
        <f t="shared" si="4"/>
        <v>0</v>
      </c>
    </row>
    <row r="32" ht="18.0" customHeight="1">
      <c r="A32" s="116"/>
      <c r="B32" s="159" t="s">
        <v>52</v>
      </c>
      <c r="C32" s="155"/>
      <c r="D32" s="156">
        <v>0.0</v>
      </c>
      <c r="E32" s="148">
        <f>if(isblank($B32), "", sumif(#REF!,$B32,Transactions!$C:$C))</f>
        <v>0</v>
      </c>
      <c r="F32" s="157">
        <f t="shared" si="3"/>
        <v>0</v>
      </c>
      <c r="G32" s="158"/>
      <c r="H32" s="159" t="s">
        <v>53</v>
      </c>
      <c r="I32" s="155"/>
      <c r="J32" s="156">
        <v>0.0</v>
      </c>
      <c r="K32" s="148">
        <f>if(isblank($H32), "", sumif(#REF!,$H32,Transactions!$D:$D))</f>
        <v>0</v>
      </c>
      <c r="M32" s="157">
        <f t="shared" si="4"/>
        <v>0</v>
      </c>
    </row>
    <row r="33" ht="18.0" customHeight="1">
      <c r="A33" s="116"/>
      <c r="B33" s="154" t="s">
        <v>54</v>
      </c>
      <c r="C33" s="155"/>
      <c r="D33" s="156">
        <v>0.0</v>
      </c>
      <c r="E33" s="148">
        <f>if(isblank($B33), "", sumif(#REF!,$B33,Transactions!$C:$C))</f>
        <v>0</v>
      </c>
      <c r="F33" s="157">
        <f t="shared" si="3"/>
        <v>0</v>
      </c>
      <c r="G33" s="158"/>
      <c r="H33" s="154" t="s">
        <v>55</v>
      </c>
      <c r="I33" s="155"/>
      <c r="J33" s="160">
        <v>0.0</v>
      </c>
      <c r="K33" s="148">
        <f>if(isblank($H33), "", sumif(#REF!,$H33,Transactions!$D:$D))</f>
        <v>0</v>
      </c>
      <c r="M33" s="157">
        <f t="shared" si="4"/>
        <v>0</v>
      </c>
    </row>
    <row r="34" ht="18.0" customHeight="1">
      <c r="A34" s="116"/>
      <c r="B34" s="154" t="s">
        <v>56</v>
      </c>
      <c r="C34" s="155"/>
      <c r="D34" s="156">
        <v>0.0</v>
      </c>
      <c r="E34" s="148">
        <f>if(isblank($B34), "", sumif(#REF!,$B34,Transactions!$C:$C))</f>
        <v>0</v>
      </c>
      <c r="F34" s="157">
        <f t="shared" si="3"/>
        <v>0</v>
      </c>
      <c r="G34" s="161"/>
      <c r="H34" s="162"/>
      <c r="I34" s="155"/>
      <c r="J34" s="163"/>
      <c r="K34" s="148" t="str">
        <f>if(isblank($H34), "", sumif(#REF!,$H34,Transactions!$D:$D))</f>
        <v/>
      </c>
      <c r="L34" s="157" t="str">
        <f t="shared" ref="L34:L41" si="5">if(isblank($H34), "", K34-J34)</f>
        <v/>
      </c>
      <c r="M34" s="116"/>
    </row>
    <row r="35" ht="18.0" customHeight="1">
      <c r="A35" s="116"/>
      <c r="B35" s="159" t="s">
        <v>57</v>
      </c>
      <c r="C35" s="155"/>
      <c r="D35" s="156">
        <v>0.0</v>
      </c>
      <c r="E35" s="148">
        <f>if(isblank($B35), "", sumif(#REF!,$B35,Transactions!$C:$C))</f>
        <v>0</v>
      </c>
      <c r="F35" s="157">
        <f t="shared" si="3"/>
        <v>0</v>
      </c>
      <c r="G35" s="158"/>
      <c r="H35" s="162"/>
      <c r="I35" s="155"/>
      <c r="J35" s="163"/>
      <c r="K35" s="148" t="str">
        <f>if(isblank($H35), "", sumif(#REF!,$H35,Transactions!$D:$D))</f>
        <v/>
      </c>
      <c r="L35" s="157" t="str">
        <f t="shared" si="5"/>
        <v/>
      </c>
      <c r="M35" s="116"/>
    </row>
    <row r="36" ht="18.0" customHeight="1">
      <c r="A36" s="116"/>
      <c r="B36" s="154" t="s">
        <v>58</v>
      </c>
      <c r="C36" s="155"/>
      <c r="D36" s="164">
        <v>0.0</v>
      </c>
      <c r="E36" s="148">
        <f>if(isblank($B36), "", sumif(#REF!,$B36,Transactions!$C:$C))</f>
        <v>0</v>
      </c>
      <c r="F36" s="157">
        <f t="shared" si="3"/>
        <v>0</v>
      </c>
      <c r="G36" s="158"/>
      <c r="H36" s="162"/>
      <c r="I36" s="155"/>
      <c r="J36" s="163"/>
      <c r="K36" s="148" t="str">
        <f>if(isblank($H36), "", sumif(#REF!,$H36,Transactions!$D:$D))</f>
        <v/>
      </c>
      <c r="L36" s="157" t="str">
        <f t="shared" si="5"/>
        <v/>
      </c>
      <c r="M36" s="116"/>
    </row>
    <row r="37" ht="18.0" customHeight="1">
      <c r="A37" s="116"/>
      <c r="B37" s="154" t="s">
        <v>59</v>
      </c>
      <c r="C37" s="155"/>
      <c r="D37" s="156">
        <v>0.0</v>
      </c>
      <c r="E37" s="148">
        <f>if(isblank($B37), "", sumif(#REF!,$B37,Transactions!$C:$C))</f>
        <v>0</v>
      </c>
      <c r="F37" s="157">
        <f t="shared" si="3"/>
        <v>0</v>
      </c>
      <c r="G37" s="158"/>
      <c r="H37" s="162"/>
      <c r="I37" s="155"/>
      <c r="J37" s="163"/>
      <c r="K37" s="148" t="str">
        <f>if(isblank($H37), "", sumif(#REF!,$H37,Transactions!$D:$D))</f>
        <v/>
      </c>
      <c r="L37" s="157" t="str">
        <f t="shared" si="5"/>
        <v/>
      </c>
      <c r="M37" s="116"/>
    </row>
    <row r="38" ht="18.0" customHeight="1">
      <c r="A38" s="116"/>
      <c r="B38" s="159" t="s">
        <v>53</v>
      </c>
      <c r="C38" s="155"/>
      <c r="D38" s="156">
        <v>0.0</v>
      </c>
      <c r="E38" s="148">
        <f>if(isblank($B38), "", sumif(#REF!,$B38,Transactions!$C:$C))</f>
        <v>0</v>
      </c>
      <c r="F38" s="157">
        <f t="shared" si="3"/>
        <v>0</v>
      </c>
      <c r="G38" s="158"/>
      <c r="H38" s="162"/>
      <c r="I38" s="155"/>
      <c r="J38" s="163"/>
      <c r="K38" s="148" t="str">
        <f>if(isblank($H38), "", sumif(#REF!,$H38,Transactions!$D:$D))</f>
        <v/>
      </c>
      <c r="L38" s="157" t="str">
        <f t="shared" si="5"/>
        <v/>
      </c>
      <c r="M38" s="116"/>
    </row>
    <row r="39" ht="18.0" customHeight="1">
      <c r="A39" s="116"/>
      <c r="B39" s="154" t="s">
        <v>60</v>
      </c>
      <c r="C39" s="155"/>
      <c r="D39" s="156">
        <v>0.0</v>
      </c>
      <c r="E39" s="148">
        <f>if(isblank($B39), "", sumif(#REF!,$B39,Transactions!$C:$C))</f>
        <v>0</v>
      </c>
      <c r="F39" s="157">
        <f t="shared" si="3"/>
        <v>0</v>
      </c>
      <c r="G39" s="158"/>
      <c r="H39" s="162"/>
      <c r="I39" s="155"/>
      <c r="J39" s="163"/>
      <c r="K39" s="148" t="str">
        <f>if(isblank($H39), "", sumif(#REF!,$H39,Transactions!$D:$D))</f>
        <v/>
      </c>
      <c r="L39" s="157" t="str">
        <f t="shared" si="5"/>
        <v/>
      </c>
      <c r="M39" s="116"/>
    </row>
    <row r="40" ht="18.0" customHeight="1">
      <c r="A40" s="116"/>
      <c r="B40" s="154" t="s">
        <v>61</v>
      </c>
      <c r="C40" s="155"/>
      <c r="D40" s="165">
        <v>0.0</v>
      </c>
      <c r="E40" s="148">
        <f>if(isblank($B40), "", sumif(#REF!,$B40,Transactions!$C:$C))</f>
        <v>0</v>
      </c>
      <c r="F40" s="157">
        <f t="shared" si="3"/>
        <v>0</v>
      </c>
      <c r="G40" s="158"/>
      <c r="H40" s="162"/>
      <c r="I40" s="155"/>
      <c r="J40" s="163"/>
      <c r="K40" s="148" t="str">
        <f>if(isblank($H40), "", sumif(#REF!,$H40,Transactions!$D:$D))</f>
        <v/>
      </c>
      <c r="L40" s="157" t="str">
        <f t="shared" si="5"/>
        <v/>
      </c>
      <c r="M40" s="116"/>
    </row>
    <row r="41" ht="18.0" customHeight="1">
      <c r="A41" s="116"/>
      <c r="B41" s="154" t="s">
        <v>62</v>
      </c>
      <c r="C41" s="155"/>
      <c r="D41" s="165">
        <v>0.0</v>
      </c>
      <c r="E41" s="148">
        <f>if(isblank($B41), "", sumif(#REF!,$B41,Transactions!$C:$C))</f>
        <v>0</v>
      </c>
      <c r="F41" s="157">
        <f t="shared" si="3"/>
        <v>0</v>
      </c>
      <c r="G41" s="158"/>
      <c r="H41" s="162"/>
      <c r="I41" s="155"/>
      <c r="J41" s="163"/>
      <c r="K41" s="148" t="str">
        <f>if(isblank($H41), "", sumif(#REF!,$H41,Transactions!$D:$D))</f>
        <v/>
      </c>
      <c r="L41" s="157" t="str">
        <f t="shared" si="5"/>
        <v/>
      </c>
      <c r="M41" s="116"/>
    </row>
    <row r="42" ht="18.0" customHeight="1">
      <c r="A42" s="116"/>
      <c r="B42" s="166"/>
      <c r="C42" s="166"/>
      <c r="D42" s="165"/>
      <c r="E42" s="148"/>
      <c r="F42" s="157"/>
      <c r="G42" s="158"/>
      <c r="H42" s="167"/>
      <c r="I42" s="167"/>
      <c r="J42" s="163"/>
      <c r="K42" s="148"/>
      <c r="L42" s="157"/>
      <c r="M42" s="116"/>
    </row>
    <row r="43" ht="18.0" customHeight="1">
      <c r="A43" s="116"/>
      <c r="B43" s="166"/>
      <c r="C43" s="166"/>
      <c r="D43" s="165"/>
      <c r="E43" s="148"/>
      <c r="F43" s="157"/>
      <c r="G43" s="158"/>
      <c r="H43" s="167"/>
      <c r="I43" s="167"/>
      <c r="J43" s="163"/>
      <c r="K43" s="148"/>
      <c r="L43" s="157"/>
      <c r="M43" s="116"/>
    </row>
    <row r="44" ht="18.0" customHeight="1">
      <c r="A44" s="116"/>
      <c r="B44" s="154"/>
      <c r="C44" s="155"/>
      <c r="D44" s="156"/>
      <c r="E44" s="148" t="str">
        <f>if(isblank($B44), "", sumif(#REF!,$B44,Transactions!$C:$C))</f>
        <v/>
      </c>
      <c r="F44" s="157" t="str">
        <f>if(isblank($B44), "", D44-E44)</f>
        <v/>
      </c>
      <c r="G44" s="158"/>
      <c r="H44" s="162"/>
      <c r="I44" s="155"/>
      <c r="J44" s="163"/>
      <c r="K44" s="148" t="str">
        <f>if(isblank($H44), "", sumif(#REF!,$H44,Transactions!$D:$D))</f>
        <v/>
      </c>
      <c r="L44" s="157" t="str">
        <f>if(isblank($H44), "", K44-J44)</f>
        <v/>
      </c>
      <c r="M44" s="116"/>
    </row>
  </sheetData>
  <mergeCells count="54">
    <mergeCell ref="B41:C41"/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35:I35"/>
    <mergeCell ref="H36:I36"/>
    <mergeCell ref="H37:I37"/>
    <mergeCell ref="H38:I38"/>
    <mergeCell ref="H39:I39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M26:M33 L34:L44">
    <cfRule type="cellIs" dxfId="1" priority="4" operator="lessThan">
      <formula>0</formula>
    </cfRule>
  </conditionalFormatting>
  <conditionalFormatting sqref="F27:F44 M27:M33 L34:L44">
    <cfRule type="cellIs" dxfId="2" priority="5" operator="equal">
      <formula>0</formula>
    </cfRule>
  </conditionalFormatting>
  <drawing r:id="rId1"/>
</worksheet>
</file>