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ITY KAPALU\Documents\"/>
    </mc:Choice>
  </mc:AlternateContent>
  <xr:revisionPtr revIDLastSave="0" documentId="8_{7D2B4740-6CA5-4A5F-A2E1-C0BD7343A3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nsactions" sheetId="1" r:id="rId1"/>
    <sheet name="Sheet7" sheetId="2" r:id="rId2"/>
    <sheet name="Summary" sheetId="3" state="hidden" r:id="rId3"/>
  </sheets>
  <definedNames>
    <definedName name="StartingBalance">Summary!$L$8</definedName>
  </definedNames>
  <calcPr calcId="181029"/>
</workbook>
</file>

<file path=xl/calcChain.xml><?xml version="1.0" encoding="utf-8"?>
<calcChain xmlns="http://schemas.openxmlformats.org/spreadsheetml/2006/main">
  <c r="L44" i="3" l="1"/>
  <c r="K44" i="3"/>
  <c r="F44" i="3"/>
  <c r="E44" i="3"/>
  <c r="L41" i="3"/>
  <c r="K41" i="3"/>
  <c r="E41" i="3"/>
  <c r="F41" i="3" s="1"/>
  <c r="L40" i="3"/>
  <c r="K40" i="3"/>
  <c r="E40" i="3"/>
  <c r="F40" i="3" s="1"/>
  <c r="L39" i="3"/>
  <c r="K39" i="3"/>
  <c r="E39" i="3"/>
  <c r="F39" i="3" s="1"/>
  <c r="L38" i="3"/>
  <c r="K38" i="3"/>
  <c r="E38" i="3"/>
  <c r="F38" i="3" s="1"/>
  <c r="L37" i="3"/>
  <c r="K37" i="3"/>
  <c r="E37" i="3"/>
  <c r="F37" i="3" s="1"/>
  <c r="L36" i="3"/>
  <c r="K36" i="3"/>
  <c r="E36" i="3"/>
  <c r="F36" i="3" s="1"/>
  <c r="L35" i="3"/>
  <c r="K35" i="3"/>
  <c r="E35" i="3"/>
  <c r="F35" i="3" s="1"/>
  <c r="L34" i="3"/>
  <c r="K34" i="3"/>
  <c r="E34" i="3"/>
  <c r="F34" i="3" s="1"/>
  <c r="K33" i="3"/>
  <c r="M33" i="3" s="1"/>
  <c r="E33" i="3"/>
  <c r="F33" i="3" s="1"/>
  <c r="K32" i="3"/>
  <c r="M32" i="3" s="1"/>
  <c r="E32" i="3"/>
  <c r="F32" i="3" s="1"/>
  <c r="K31" i="3"/>
  <c r="M31" i="3" s="1"/>
  <c r="E31" i="3"/>
  <c r="F31" i="3" s="1"/>
  <c r="K30" i="3"/>
  <c r="M30" i="3" s="1"/>
  <c r="E30" i="3"/>
  <c r="F30" i="3" s="1"/>
  <c r="K29" i="3"/>
  <c r="M29" i="3" s="1"/>
  <c r="E29" i="3"/>
  <c r="F29" i="3" s="1"/>
  <c r="K28" i="3"/>
  <c r="M28" i="3" s="1"/>
  <c r="E28" i="3"/>
  <c r="F28" i="3" s="1"/>
  <c r="M27" i="3"/>
  <c r="K27" i="3"/>
  <c r="F27" i="3"/>
  <c r="E27" i="3"/>
  <c r="E26" i="3" s="1"/>
  <c r="C22" i="3" s="1"/>
  <c r="J26" i="3"/>
  <c r="D26" i="3"/>
  <c r="J22" i="3"/>
  <c r="D22" i="3"/>
  <c r="J21" i="3"/>
  <c r="I21" i="3"/>
  <c r="D21" i="3"/>
  <c r="C21" i="3"/>
  <c r="D17" i="3"/>
  <c r="I16" i="3"/>
  <c r="E12" i="3"/>
  <c r="D12" i="3"/>
  <c r="D1" i="1"/>
  <c r="C1" i="1"/>
  <c r="M26" i="3" l="1"/>
  <c r="F26" i="3"/>
  <c r="K26" i="3"/>
  <c r="I22" i="3" s="1"/>
  <c r="E17" i="3" s="1"/>
  <c r="I13" i="3" l="1"/>
  <c r="I14" i="3" s="1"/>
  <c r="I15" i="3"/>
</calcChain>
</file>

<file path=xl/sharedStrings.xml><?xml version="1.0" encoding="utf-8"?>
<sst xmlns="http://schemas.openxmlformats.org/spreadsheetml/2006/main" count="281" uniqueCount="224">
  <si>
    <t>Date</t>
  </si>
  <si>
    <t>Description</t>
  </si>
  <si>
    <t>Expense</t>
  </si>
  <si>
    <t>Income</t>
  </si>
  <si>
    <t>Balance</t>
  </si>
  <si>
    <t>Credit Owed</t>
  </si>
  <si>
    <t>Starting cash balance ------------------------------------------&gt;</t>
  </si>
  <si>
    <t>Ingrediants</t>
  </si>
  <si>
    <t>Total cost</t>
  </si>
  <si>
    <t>Amount in 1 loaf</t>
  </si>
  <si>
    <t>Flour 1 kilo</t>
  </si>
  <si>
    <t>Sugar 1 kg</t>
  </si>
  <si>
    <t>Yeast</t>
  </si>
  <si>
    <t>GET STARTED</t>
  </si>
  <si>
    <t>NOTE</t>
  </si>
  <si>
    <t>Set your starting balance in cell L8, then customize your categories and planned spending amounts in the 'Income' and 'Expenses' tables below.</t>
  </si>
  <si>
    <t>Only edit highlighted cells.</t>
  </si>
  <si>
    <t xml:space="preserve">Try not to alter cells that contain a formula. </t>
  </si>
  <si>
    <t>As you enter data in the 'Transactions' tab, this sheet will automatically update to show a summary of your spending for the month.</t>
  </si>
  <si>
    <t>Monthly Income &amp; Expense Log</t>
  </si>
  <si>
    <t xml:space="preserve">Starting balance: </t>
  </si>
  <si>
    <t xml:space="preserve">START BALANCE </t>
  </si>
  <si>
    <t xml:space="preserve"> END BALANCE</t>
  </si>
  <si>
    <t>Expenses</t>
  </si>
  <si>
    <t>Planned</t>
  </si>
  <si>
    <t>Actual</t>
  </si>
  <si>
    <t>Diff.</t>
  </si>
  <si>
    <t>Totals</t>
  </si>
  <si>
    <t>Ingredients/materials</t>
  </si>
  <si>
    <t>Sales of Product #1</t>
  </si>
  <si>
    <t>Rent</t>
  </si>
  <si>
    <t>Sales of Product #2</t>
  </si>
  <si>
    <t>Technology</t>
  </si>
  <si>
    <t>Sales of Product #3</t>
  </si>
  <si>
    <t>Self-salary</t>
  </si>
  <si>
    <t>Sales of Product #4</t>
  </si>
  <si>
    <t>Transportation</t>
  </si>
  <si>
    <t>Other</t>
  </si>
  <si>
    <t>Commissions paid</t>
  </si>
  <si>
    <t xml:space="preserve">Custom category </t>
  </si>
  <si>
    <t>Employee salaries</t>
  </si>
  <si>
    <t>Utilities</t>
  </si>
  <si>
    <t>Grant Repayment</t>
  </si>
  <si>
    <t>Packaging</t>
  </si>
  <si>
    <t>Custom category 1</t>
  </si>
  <si>
    <t>Custom category 2</t>
  </si>
  <si>
    <t>Custom category 3</t>
  </si>
  <si>
    <t>$55.5</t>
  </si>
  <si>
    <t xml:space="preserve">Monday 3 feb </t>
  </si>
  <si>
    <t>Tuesday 4 feb</t>
  </si>
  <si>
    <t>sold 5 trouses</t>
  </si>
  <si>
    <t>ordered 10 trouses</t>
  </si>
  <si>
    <t>$30</t>
  </si>
  <si>
    <t>$30.5</t>
  </si>
  <si>
    <t>Wednesday 5 feb</t>
  </si>
  <si>
    <t>sold 3 trouses</t>
  </si>
  <si>
    <t>$18</t>
  </si>
  <si>
    <t>$40</t>
  </si>
  <si>
    <t>$15.5</t>
  </si>
  <si>
    <t>$45.5</t>
  </si>
  <si>
    <t>$63.5</t>
  </si>
  <si>
    <t>Thursday 6 feb</t>
  </si>
  <si>
    <t>ordered 10 trouses and sold 2 trouses</t>
  </si>
  <si>
    <t>$12</t>
  </si>
  <si>
    <t>$35.5</t>
  </si>
  <si>
    <t>Friday7 feb</t>
  </si>
  <si>
    <t>$35</t>
  </si>
  <si>
    <t xml:space="preserve"> $30</t>
  </si>
  <si>
    <t>Saturday 8 feb</t>
  </si>
  <si>
    <t>ordered  10 dresses and sold 5 trouses</t>
  </si>
  <si>
    <t>sold 2 trouses</t>
  </si>
  <si>
    <t>$7</t>
  </si>
  <si>
    <t>Odered 12 trouses and sold 6 dresses</t>
  </si>
  <si>
    <t>$36</t>
  </si>
  <si>
    <t>Monday 10</t>
  </si>
  <si>
    <t>Tuesday 11 feb</t>
  </si>
  <si>
    <t>Sold 4 trouses</t>
  </si>
  <si>
    <t>$42.5</t>
  </si>
  <si>
    <t>$72</t>
  </si>
  <si>
    <t>$21</t>
  </si>
  <si>
    <t>$50.5</t>
  </si>
  <si>
    <t>$24</t>
  </si>
  <si>
    <t>$74.5</t>
  </si>
  <si>
    <t>wednesday 12 feb</t>
  </si>
  <si>
    <t>Sold 4 dresses</t>
  </si>
  <si>
    <t>$14</t>
  </si>
  <si>
    <t>$88.5</t>
  </si>
  <si>
    <t>Thursday 13 feb</t>
  </si>
  <si>
    <t>Sold 6 trouses</t>
  </si>
  <si>
    <t>$124.5</t>
  </si>
  <si>
    <t>Friday 14 feb</t>
  </si>
  <si>
    <t>Odered 6 dresses and sold 2 trouses</t>
  </si>
  <si>
    <t>$115.5</t>
  </si>
  <si>
    <t>$129.5</t>
  </si>
  <si>
    <t>Saturday 15 feb</t>
  </si>
  <si>
    <t>Monday 17  feb</t>
  </si>
  <si>
    <t>sold  2 dresess and paid myself a Wage</t>
  </si>
  <si>
    <t>$20</t>
  </si>
  <si>
    <t>$116.5</t>
  </si>
  <si>
    <t>Closing balance</t>
  </si>
  <si>
    <t>Ordered 15 trouses</t>
  </si>
  <si>
    <t xml:space="preserve"> Tuesday 18 feb</t>
  </si>
  <si>
    <t xml:space="preserve">     </t>
  </si>
  <si>
    <t>Wednesday 19 feb</t>
  </si>
  <si>
    <t>Thursday 20 feb</t>
  </si>
  <si>
    <t>Saturday 22 feb</t>
  </si>
  <si>
    <t>Monday 24 feb</t>
  </si>
  <si>
    <t>Tuesday 25 feb</t>
  </si>
  <si>
    <t>Wednesday 26 feb</t>
  </si>
  <si>
    <t>Thursday 27 feb</t>
  </si>
  <si>
    <t>Friday 28 feb</t>
  </si>
  <si>
    <t>$90</t>
  </si>
  <si>
    <t>$26.5</t>
  </si>
  <si>
    <t>Odered 17 dresses</t>
  </si>
  <si>
    <t>$59.5</t>
  </si>
  <si>
    <t>$48</t>
  </si>
  <si>
    <t>$32</t>
  </si>
  <si>
    <t>$106.5</t>
  </si>
  <si>
    <t>Odered 16 dresses and sold 2 trouses</t>
  </si>
  <si>
    <t>$64</t>
  </si>
  <si>
    <t>$16</t>
  </si>
  <si>
    <t>$58.5</t>
  </si>
  <si>
    <t>sold 3 trouses and 7 dresses</t>
  </si>
  <si>
    <t>$66</t>
  </si>
  <si>
    <t>Sold 5 dresses</t>
  </si>
  <si>
    <t>$154.5</t>
  </si>
  <si>
    <t>Odered 12 trouses and sold 4 dresses</t>
  </si>
  <si>
    <t>Sold 7 trouses</t>
  </si>
  <si>
    <t>$56</t>
  </si>
  <si>
    <t>$162.5</t>
  </si>
  <si>
    <t>$194.5</t>
  </si>
  <si>
    <t>$135</t>
  </si>
  <si>
    <t>Monday 3 mar</t>
  </si>
  <si>
    <t>Saturday 1 mar</t>
  </si>
  <si>
    <t>Tuesday 4 mar</t>
  </si>
  <si>
    <t>Wednesday 5mar</t>
  </si>
  <si>
    <t>Sold 6 dresses and 1trouses</t>
  </si>
  <si>
    <t>$44</t>
  </si>
  <si>
    <t>$179</t>
  </si>
  <si>
    <t>Odered 17trouses and sold 5 dresses</t>
  </si>
  <si>
    <t>$102</t>
  </si>
  <si>
    <t>$107</t>
  </si>
  <si>
    <t>Thursday 6 mar</t>
  </si>
  <si>
    <t>Sold 6 dresses and 3trouses</t>
  </si>
  <si>
    <t>$60</t>
  </si>
  <si>
    <t>$167</t>
  </si>
  <si>
    <t>Paid myself a wage</t>
  </si>
  <si>
    <t>$132</t>
  </si>
  <si>
    <t>Friday 7 mar</t>
  </si>
  <si>
    <t>Odered 25 dresses and sold 7 trouses</t>
  </si>
  <si>
    <t>$100</t>
  </si>
  <si>
    <t>$88</t>
  </si>
  <si>
    <t>Saturday 8 mar</t>
  </si>
  <si>
    <t>$128</t>
  </si>
  <si>
    <t>Monday 10 mar</t>
  </si>
  <si>
    <t>Tuesday 11 mar</t>
  </si>
  <si>
    <t>Wednesday 12 mar</t>
  </si>
  <si>
    <t>Thursday13</t>
  </si>
  <si>
    <t>Friday 14mar</t>
  </si>
  <si>
    <t>Sold 2  trouses and 8 dresses</t>
  </si>
  <si>
    <t>$192</t>
  </si>
  <si>
    <t>Sold 9 dresses</t>
  </si>
  <si>
    <t>$246</t>
  </si>
  <si>
    <t>$54</t>
  </si>
  <si>
    <t>Sold 6 dresses</t>
  </si>
  <si>
    <t>$282</t>
  </si>
  <si>
    <t>Sold 2 dresses</t>
  </si>
  <si>
    <t>$294</t>
  </si>
  <si>
    <t>Odered 20 trouses and 12 dresses</t>
  </si>
  <si>
    <t>Saturday 15 mar</t>
  </si>
  <si>
    <t>Monday 17 mar</t>
  </si>
  <si>
    <t>Tuesday 18 mar</t>
  </si>
  <si>
    <t>Wednesday 19 mar</t>
  </si>
  <si>
    <t>Thursday 20 mar</t>
  </si>
  <si>
    <t>Friday 21 mar</t>
  </si>
  <si>
    <t>Saturday 22 mar</t>
  </si>
  <si>
    <t>Monday 24 mar</t>
  </si>
  <si>
    <t>Tuesday 25 mar</t>
  </si>
  <si>
    <t>Wednesday 26 mar</t>
  </si>
  <si>
    <t>Thursday 27 mar</t>
  </si>
  <si>
    <t>Friday 28 mar</t>
  </si>
  <si>
    <t>$122</t>
  </si>
  <si>
    <t>$172</t>
  </si>
  <si>
    <t>Odered 30 dresses</t>
  </si>
  <si>
    <t>$105</t>
  </si>
  <si>
    <t>$67</t>
  </si>
  <si>
    <t>Sold 12 dresses and 10 trouses</t>
  </si>
  <si>
    <t>$152</t>
  </si>
  <si>
    <t>$219</t>
  </si>
  <si>
    <t>$249</t>
  </si>
  <si>
    <t>Sold 3 dresses</t>
  </si>
  <si>
    <t>$267</t>
  </si>
  <si>
    <t>$297</t>
  </si>
  <si>
    <t>$345</t>
  </si>
  <si>
    <t>$375</t>
  </si>
  <si>
    <t>Sold 3 trouses</t>
  </si>
  <si>
    <t>$399</t>
  </si>
  <si>
    <t>Sold 1 trouses</t>
  </si>
  <si>
    <t>$8</t>
  </si>
  <si>
    <t>$407</t>
  </si>
  <si>
    <t>$419</t>
  </si>
  <si>
    <t>$50</t>
  </si>
  <si>
    <t>$369</t>
  </si>
  <si>
    <t>Ordered 30 trouses and sold 7 dresses</t>
  </si>
  <si>
    <t>$180</t>
  </si>
  <si>
    <t>$42</t>
  </si>
  <si>
    <t>$231</t>
  </si>
  <si>
    <t>Saturday 29 mar</t>
  </si>
  <si>
    <t>Sold 3 dresses and 7 trouses</t>
  </si>
  <si>
    <t>$74</t>
  </si>
  <si>
    <t>$305</t>
  </si>
  <si>
    <t>Monday 31 mar</t>
  </si>
  <si>
    <t>Sold 10 trouses</t>
  </si>
  <si>
    <t>$80</t>
  </si>
  <si>
    <t>$385</t>
  </si>
  <si>
    <t>Tuesday 1 April</t>
  </si>
  <si>
    <t>Sold 5 trouses</t>
  </si>
  <si>
    <t>$425</t>
  </si>
  <si>
    <t>Wednesday 2 April</t>
  </si>
  <si>
    <t>$441</t>
  </si>
  <si>
    <t>Thursday 3 April</t>
  </si>
  <si>
    <t>$473</t>
  </si>
  <si>
    <t>Friday 4 April</t>
  </si>
  <si>
    <t>$373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</si>
</sst>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GHS]#,##0.00"/>
    <numFmt numFmtId="165" formatCode="d&quot;-&quot;mmm&quot;-&quot;yyyy"/>
    <numFmt numFmtId="166" formatCode="d\-mmm\-yyyy"/>
    <numFmt numFmtId="167" formatCode="&quot;$&quot;#,##0"/>
    <numFmt numFmtId="168" formatCode="mmmm&quot; &quot;yyyy"/>
    <numFmt numFmtId="169" formatCode="\+#,###%;\-#,###%;0%"/>
    <numFmt numFmtId="170" formatCode="\+\$#,###;\-\$#,###;\$0"/>
  </numFmts>
  <fonts count="49" x14ac:knownFonts="1">
    <font>
      <sz val="10"/>
      <color rgb="FF000000"/>
      <name val="Arial"/>
    </font>
    <font>
      <sz val="10"/>
      <name val="Arial"/>
    </font>
    <font>
      <b/>
      <sz val="11"/>
      <name val="Arial"/>
    </font>
    <font>
      <sz val="11"/>
      <color rgb="FFF46524"/>
      <name val="Lato"/>
    </font>
    <font>
      <b/>
      <sz val="11"/>
      <color rgb="FF000000"/>
      <name val="Arial"/>
    </font>
    <font>
      <b/>
      <sz val="10"/>
      <name val="Lato"/>
    </font>
    <font>
      <sz val="10"/>
      <color rgb="FF687887"/>
      <name val="Lato"/>
    </font>
    <font>
      <sz val="10"/>
      <color rgb="FF576475"/>
      <name val="Lato"/>
    </font>
    <font>
      <b/>
      <sz val="10"/>
      <color rgb="FF576475"/>
      <name val="Lato"/>
    </font>
    <font>
      <sz val="10"/>
      <name val="Lato"/>
    </font>
    <font>
      <sz val="9"/>
      <color rgb="FFFFFFFF"/>
      <name val="Lato"/>
    </font>
    <font>
      <b/>
      <sz val="9"/>
      <color rgb="FFFFFFFF"/>
      <name val="Lato"/>
    </font>
    <font>
      <sz val="9"/>
      <color rgb="FFCCCCCC"/>
      <name val="Lato"/>
    </font>
    <font>
      <sz val="10"/>
      <color rgb="FFCCCCCC"/>
      <name val="Lato"/>
    </font>
    <font>
      <i/>
      <sz val="10"/>
      <color rgb="FF334960"/>
      <name val="Lato"/>
    </font>
    <font>
      <i/>
      <sz val="10"/>
      <color rgb="FFCCCCCC"/>
      <name val="Lato"/>
    </font>
    <font>
      <sz val="10"/>
      <name val="Lato"/>
    </font>
    <font>
      <sz val="10"/>
      <color rgb="FF334960"/>
      <name val="Lato"/>
    </font>
    <font>
      <sz val="10"/>
      <color rgb="FFF46524"/>
      <name val="Lato"/>
    </font>
    <font>
      <b/>
      <sz val="18"/>
      <color rgb="FFF46524"/>
      <name val="Raleway"/>
    </font>
    <font>
      <b/>
      <sz val="21"/>
      <color rgb="FFF46524"/>
      <name val="Raleway"/>
    </font>
    <font>
      <sz val="10"/>
      <color rgb="FF334960"/>
      <name val="Lato"/>
    </font>
    <font>
      <b/>
      <sz val="10"/>
      <color rgb="FF334960"/>
      <name val="Lato"/>
    </font>
    <font>
      <b/>
      <sz val="10"/>
      <color rgb="FF334960"/>
      <name val="Lato"/>
    </font>
    <font>
      <b/>
      <sz val="25"/>
      <color rgb="FF334960"/>
      <name val="Lato"/>
    </font>
    <font>
      <sz val="24"/>
      <color rgb="FF334960"/>
      <name val="Lato"/>
    </font>
    <font>
      <b/>
      <sz val="24"/>
      <color rgb="FF334960"/>
      <name val="Lato"/>
    </font>
    <font>
      <i/>
      <sz val="10"/>
      <color rgb="FF576475"/>
      <name val="Lato"/>
    </font>
    <font>
      <b/>
      <sz val="10"/>
      <name val="Lato"/>
    </font>
    <font>
      <b/>
      <sz val="14"/>
      <color rgb="FF334960"/>
      <name val="Lato"/>
    </font>
    <font>
      <b/>
      <sz val="14"/>
      <color rgb="FFF46524"/>
      <name val="Lato"/>
    </font>
    <font>
      <i/>
      <sz val="10"/>
      <color rgb="FFF46524"/>
      <name val="Lato"/>
    </font>
    <font>
      <sz val="14"/>
      <name val="Lato"/>
    </font>
    <font>
      <b/>
      <sz val="10"/>
      <color rgb="FF666666"/>
      <name val="Lato"/>
    </font>
    <font>
      <sz val="10"/>
      <color rgb="FF666666"/>
      <name val="Lato"/>
    </font>
    <font>
      <b/>
      <sz val="10"/>
      <color rgb="FFF46524"/>
      <name val="Lato"/>
    </font>
    <font>
      <b/>
      <sz val="17"/>
      <color rgb="FFF46524"/>
      <name val="Raleway"/>
    </font>
    <font>
      <b/>
      <sz val="18"/>
      <color rgb="FFF46524"/>
      <name val="Lato"/>
    </font>
    <font>
      <b/>
      <sz val="11"/>
      <color rgb="FF334960"/>
      <name val="Lato"/>
    </font>
    <font>
      <b/>
      <sz val="17"/>
      <color rgb="FF334960"/>
      <name val="Lato"/>
    </font>
    <font>
      <b/>
      <sz val="18"/>
      <color rgb="FF334960"/>
      <name val="Lato"/>
    </font>
    <font>
      <sz val="18"/>
      <color rgb="FF334960"/>
      <name val="Lato"/>
    </font>
    <font>
      <i/>
      <sz val="9"/>
      <color rgb="FF687887"/>
      <name val="Lato"/>
    </font>
    <font>
      <b/>
      <sz val="10"/>
      <color rgb="FF434343"/>
      <name val="Lato"/>
    </font>
    <font>
      <sz val="10"/>
      <color rgb="FF434343"/>
      <name val="Lato"/>
    </font>
    <font>
      <b/>
      <sz val="10"/>
      <color rgb="FF434343"/>
      <name val="Lato"/>
    </font>
    <font>
      <sz val="10"/>
      <color rgb="FF434343"/>
      <name val="Lato"/>
    </font>
    <font>
      <b/>
      <sz val="10"/>
      <color rgb="FF000000"/>
      <name val="Arial"/>
      <family val="2"/>
    </font>
    <font>
      <b/>
      <sz val="10"/>
      <color rgb="FF687887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334960"/>
        <bgColor rgb="FF334960"/>
      </patternFill>
    </fill>
    <fill>
      <patternFill patternType="solid">
        <fgColor rgb="FFFFF2ED"/>
        <bgColor rgb="FFFFF2ED"/>
      </patternFill>
    </fill>
    <fill>
      <patternFill patternType="solid">
        <fgColor rgb="FFEBEDEF"/>
        <bgColor rgb="FFEBEDEF"/>
      </patternFill>
    </fill>
  </fills>
  <borders count="26">
    <border>
      <left/>
      <right/>
      <top/>
      <bottom/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dotted">
        <color rgb="FFB7B7B7"/>
      </right>
      <top/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/>
      <right/>
      <top/>
      <bottom style="dotted">
        <color rgb="FFB7B7B7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A7B0BF"/>
      </top>
      <bottom/>
      <diagonal/>
    </border>
    <border>
      <left/>
      <right/>
      <top/>
      <bottom style="thin">
        <color rgb="FFA7B0B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3" fillId="2" borderId="0" xfId="0" applyFont="1" applyFill="1"/>
    <xf numFmtId="0" fontId="3" fillId="3" borderId="0" xfId="0" applyFont="1" applyFill="1"/>
    <xf numFmtId="165" fontId="4" fillId="2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165" fontId="6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left" vertical="center"/>
    </xf>
    <xf numFmtId="0" fontId="9" fillId="4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165" fontId="6" fillId="2" borderId="2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164" fontId="8" fillId="2" borderId="2" xfId="0" applyNumberFormat="1" applyFont="1" applyFill="1" applyBorder="1" applyAlignment="1">
      <alignment horizontal="left" vertical="center"/>
    </xf>
    <xf numFmtId="164" fontId="8" fillId="3" borderId="2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166" fontId="6" fillId="2" borderId="2" xfId="0" applyNumberFormat="1" applyFont="1" applyFill="1" applyBorder="1" applyAlignment="1">
      <alignment horizontal="left" vertical="center"/>
    </xf>
    <xf numFmtId="165" fontId="6" fillId="2" borderId="3" xfId="0" applyNumberFormat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164" fontId="8" fillId="2" borderId="3" xfId="0" applyNumberFormat="1" applyFont="1" applyFill="1" applyBorder="1" applyAlignment="1">
      <alignment horizontal="left" vertical="center"/>
    </xf>
    <xf numFmtId="164" fontId="8" fillId="3" borderId="3" xfId="0" applyNumberFormat="1" applyFont="1" applyFill="1" applyBorder="1" applyAlignment="1">
      <alignment horizontal="left" vertical="center"/>
    </xf>
    <xf numFmtId="0" fontId="1" fillId="0" borderId="0" xfId="0" applyFont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10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top" wrapText="1"/>
    </xf>
    <xf numFmtId="0" fontId="12" fillId="5" borderId="0" xfId="0" applyFont="1" applyFill="1" applyAlignment="1">
      <alignment horizontal="left" vertical="top" wrapText="1"/>
    </xf>
    <xf numFmtId="0" fontId="13" fillId="5" borderId="0" xfId="0" applyFont="1" applyFill="1" applyAlignment="1">
      <alignment vertical="top" wrapText="1"/>
    </xf>
    <xf numFmtId="0" fontId="12" fillId="5" borderId="0" xfId="0" applyFont="1" applyFill="1" applyAlignment="1">
      <alignment wrapText="1"/>
    </xf>
    <xf numFmtId="0" fontId="12" fillId="5" borderId="0" xfId="0" applyFont="1" applyFill="1" applyAlignment="1">
      <alignment horizontal="left" wrapText="1"/>
    </xf>
    <xf numFmtId="0" fontId="16" fillId="5" borderId="0" xfId="0" applyFont="1" applyFill="1"/>
    <xf numFmtId="0" fontId="9" fillId="0" borderId="0" xfId="0" applyFont="1"/>
    <xf numFmtId="0" fontId="16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9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21" fillId="0" borderId="0" xfId="0" applyFont="1" applyAlignment="1">
      <alignment vertical="top"/>
    </xf>
    <xf numFmtId="0" fontId="16" fillId="0" borderId="0" xfId="0" applyFont="1"/>
    <xf numFmtId="167" fontId="23" fillId="6" borderId="0" xfId="0" applyNumberFormat="1" applyFont="1" applyFill="1" applyAlignment="1">
      <alignment vertical="center"/>
    </xf>
    <xf numFmtId="0" fontId="14" fillId="0" borderId="0" xfId="0" applyFont="1" applyAlignment="1">
      <alignment vertical="top"/>
    </xf>
    <xf numFmtId="168" fontId="24" fillId="3" borderId="0" xfId="0" applyNumberFormat="1" applyFont="1" applyFill="1" applyAlignment="1">
      <alignment horizontal="left" vertical="top"/>
    </xf>
    <xf numFmtId="0" fontId="5" fillId="0" borderId="0" xfId="0" applyFont="1"/>
    <xf numFmtId="0" fontId="9" fillId="0" borderId="0" xfId="0" applyFont="1" applyAlignment="1">
      <alignment horizontal="left"/>
    </xf>
    <xf numFmtId="0" fontId="16" fillId="7" borderId="4" xfId="0" applyFont="1" applyFill="1" applyBorder="1"/>
    <xf numFmtId="0" fontId="16" fillId="7" borderId="5" xfId="0" applyFont="1" applyFill="1" applyBorder="1"/>
    <xf numFmtId="0" fontId="9" fillId="7" borderId="6" xfId="0" applyFont="1" applyFill="1" applyBorder="1"/>
    <xf numFmtId="0" fontId="16" fillId="7" borderId="8" xfId="0" applyFont="1" applyFill="1" applyBorder="1"/>
    <xf numFmtId="0" fontId="16" fillId="7" borderId="0" xfId="0" applyFont="1" applyFill="1"/>
    <xf numFmtId="0" fontId="16" fillId="7" borderId="9" xfId="0" applyFont="1" applyFill="1" applyBorder="1"/>
    <xf numFmtId="167" fontId="9" fillId="0" borderId="0" xfId="0" applyNumberFormat="1" applyFont="1"/>
    <xf numFmtId="0" fontId="26" fillId="0" borderId="0" xfId="0" applyFont="1" applyAlignment="1">
      <alignment horizontal="left"/>
    </xf>
    <xf numFmtId="9" fontId="26" fillId="0" borderId="0" xfId="0" applyNumberFormat="1" applyFont="1" applyAlignment="1">
      <alignment horizontal="left"/>
    </xf>
    <xf numFmtId="0" fontId="28" fillId="0" borderId="0" xfId="0" applyFont="1"/>
    <xf numFmtId="0" fontId="29" fillId="0" borderId="7" xfId="0" applyFont="1" applyBorder="1" applyAlignment="1">
      <alignment horizontal="right"/>
    </xf>
    <xf numFmtId="167" fontId="30" fillId="0" borderId="0" xfId="0" applyNumberFormat="1" applyFont="1" applyAlignment="1">
      <alignment horizontal="left"/>
    </xf>
    <xf numFmtId="167" fontId="5" fillId="0" borderId="0" xfId="0" applyNumberFormat="1" applyFont="1"/>
    <xf numFmtId="0" fontId="27" fillId="0" borderId="0" xfId="0" applyFont="1" applyAlignment="1">
      <alignment horizontal="left" vertical="top"/>
    </xf>
    <xf numFmtId="167" fontId="27" fillId="0" borderId="7" xfId="0" applyNumberFormat="1" applyFont="1" applyBorder="1" applyAlignment="1">
      <alignment horizontal="center" vertical="top"/>
    </xf>
    <xf numFmtId="167" fontId="31" fillId="0" borderId="0" xfId="0" applyNumberFormat="1" applyFont="1" applyAlignment="1">
      <alignment horizontal="center" vertical="top"/>
    </xf>
    <xf numFmtId="0" fontId="16" fillId="0" borderId="0" xfId="0" applyFont="1" applyAlignment="1">
      <alignment vertical="center"/>
    </xf>
    <xf numFmtId="0" fontId="16" fillId="7" borderId="11" xfId="0" applyFont="1" applyFill="1" applyBorder="1"/>
    <xf numFmtId="0" fontId="16" fillId="7" borderId="12" xfId="0" applyFont="1" applyFill="1" applyBorder="1"/>
    <xf numFmtId="0" fontId="16" fillId="7" borderId="12" xfId="0" applyFont="1" applyFill="1" applyBorder="1" applyAlignment="1">
      <alignment vertical="top"/>
    </xf>
    <xf numFmtId="0" fontId="16" fillId="7" borderId="13" xfId="0" applyFont="1" applyFill="1" applyBorder="1"/>
    <xf numFmtId="0" fontId="32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67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7" fontId="17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left"/>
    </xf>
    <xf numFmtId="167" fontId="34" fillId="0" borderId="0" xfId="0" applyNumberFormat="1" applyFont="1" applyAlignment="1">
      <alignment horizontal="right"/>
    </xf>
    <xf numFmtId="0" fontId="35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35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/>
    </xf>
    <xf numFmtId="0" fontId="17" fillId="0" borderId="14" xfId="0" applyFont="1" applyBorder="1"/>
    <xf numFmtId="0" fontId="38" fillId="0" borderId="15" xfId="0" applyFont="1" applyBorder="1" applyAlignment="1">
      <alignment horizontal="right"/>
    </xf>
    <xf numFmtId="0" fontId="39" fillId="0" borderId="15" xfId="0" applyFont="1" applyBorder="1" applyAlignment="1">
      <alignment horizontal="left"/>
    </xf>
    <xf numFmtId="0" fontId="17" fillId="0" borderId="14" xfId="0" applyFont="1" applyBorder="1" applyAlignment="1">
      <alignment horizontal="right"/>
    </xf>
    <xf numFmtId="0" fontId="40" fillId="0" borderId="15" xfId="0" applyFont="1" applyBorder="1" applyAlignment="1">
      <alignment horizontal="left"/>
    </xf>
    <xf numFmtId="0" fontId="41" fillId="0" borderId="15" xfId="0" applyFont="1" applyBorder="1" applyAlignment="1">
      <alignment horizontal="left"/>
    </xf>
    <xf numFmtId="0" fontId="42" fillId="0" borderId="0" xfId="0" applyFont="1" applyAlignment="1">
      <alignment vertical="top"/>
    </xf>
    <xf numFmtId="0" fontId="42" fillId="0" borderId="16" xfId="0" applyFont="1" applyBorder="1" applyAlignment="1">
      <alignment vertical="top"/>
    </xf>
    <xf numFmtId="167" fontId="42" fillId="0" borderId="16" xfId="0" applyNumberFormat="1" applyFont="1" applyBorder="1" applyAlignment="1">
      <alignment horizontal="right" vertical="top"/>
    </xf>
    <xf numFmtId="170" fontId="42" fillId="0" borderId="16" xfId="0" applyNumberFormat="1" applyFont="1" applyBorder="1" applyAlignment="1">
      <alignment horizontal="right" vertical="top"/>
    </xf>
    <xf numFmtId="0" fontId="42" fillId="0" borderId="0" xfId="0" applyFont="1" applyAlignment="1">
      <alignment horizontal="right" vertical="top"/>
    </xf>
    <xf numFmtId="0" fontId="42" fillId="0" borderId="16" xfId="0" applyFont="1" applyBorder="1" applyAlignment="1">
      <alignment horizontal="left" vertical="top"/>
    </xf>
    <xf numFmtId="0" fontId="42" fillId="0" borderId="16" xfId="0" applyFont="1" applyBorder="1" applyAlignment="1">
      <alignment horizontal="right" vertical="top"/>
    </xf>
    <xf numFmtId="0" fontId="17" fillId="0" borderId="0" xfId="0" applyFont="1" applyAlignment="1">
      <alignment vertical="center"/>
    </xf>
    <xf numFmtId="167" fontId="44" fillId="0" borderId="19" xfId="0" applyNumberFormat="1" applyFont="1" applyBorder="1" applyAlignment="1">
      <alignment horizontal="right" vertical="center"/>
    </xf>
    <xf numFmtId="167" fontId="44" fillId="0" borderId="0" xfId="0" applyNumberFormat="1" applyFont="1" applyAlignment="1">
      <alignment horizontal="right" vertical="center"/>
    </xf>
    <xf numFmtId="170" fontId="44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167" fontId="44" fillId="0" borderId="22" xfId="0" applyNumberFormat="1" applyFont="1" applyBorder="1" applyAlignment="1">
      <alignment horizontal="right" vertical="center"/>
    </xf>
    <xf numFmtId="167" fontId="44" fillId="0" borderId="25" xfId="0" applyNumberFormat="1" applyFont="1" applyBorder="1" applyAlignment="1">
      <alignment horizontal="right" vertical="center"/>
    </xf>
    <xf numFmtId="170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7" fontId="44" fillId="0" borderId="25" xfId="0" applyNumberFormat="1" applyFont="1" applyBorder="1" applyAlignment="1">
      <alignment vertical="center"/>
    </xf>
    <xf numFmtId="14" fontId="9" fillId="0" borderId="0" xfId="0" applyNumberFormat="1" applyFont="1" applyAlignment="1">
      <alignment horizontal="right" vertical="center"/>
    </xf>
    <xf numFmtId="167" fontId="46" fillId="0" borderId="25" xfId="0" applyNumberFormat="1" applyFont="1" applyBorder="1"/>
    <xf numFmtId="167" fontId="44" fillId="0" borderId="25" xfId="0" applyNumberFormat="1" applyFont="1" applyBorder="1" applyAlignment="1">
      <alignment horizontal="right"/>
    </xf>
    <xf numFmtId="167" fontId="43" fillId="0" borderId="25" xfId="0" applyNumberFormat="1" applyFont="1" applyBorder="1" applyAlignment="1">
      <alignment vertical="center"/>
    </xf>
    <xf numFmtId="0" fontId="45" fillId="0" borderId="25" xfId="0" applyFont="1" applyBorder="1"/>
    <xf numFmtId="167" fontId="43" fillId="0" borderId="23" xfId="0" applyNumberFormat="1" applyFont="1" applyBorder="1" applyAlignment="1">
      <alignment vertical="center"/>
    </xf>
    <xf numFmtId="0" fontId="1" fillId="0" borderId="24" xfId="0" applyFont="1" applyBorder="1"/>
    <xf numFmtId="0" fontId="11" fillId="5" borderId="0" xfId="0" applyFont="1" applyFill="1" applyAlignment="1">
      <alignment vertical="center" wrapText="1"/>
    </xf>
    <xf numFmtId="0" fontId="0" fillId="0" borderId="0" xfId="0"/>
    <xf numFmtId="0" fontId="11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top" wrapText="1"/>
    </xf>
    <xf numFmtId="0" fontId="14" fillId="6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22" fillId="0" borderId="0" xfId="0" applyFont="1" applyAlignment="1">
      <alignment horizontal="right" vertical="center"/>
    </xf>
    <xf numFmtId="167" fontId="9" fillId="0" borderId="7" xfId="0" applyNumberFormat="1" applyFont="1" applyBorder="1"/>
    <xf numFmtId="0" fontId="1" fillId="0" borderId="7" xfId="0" applyFont="1" applyBorder="1"/>
    <xf numFmtId="0" fontId="9" fillId="0" borderId="0" xfId="0" applyFont="1"/>
    <xf numFmtId="169" fontId="25" fillId="7" borderId="0" xfId="0" applyNumberFormat="1" applyFont="1" applyFill="1" applyAlignment="1">
      <alignment horizontal="center"/>
    </xf>
    <xf numFmtId="0" fontId="27" fillId="7" borderId="10" xfId="0" applyFont="1" applyFill="1" applyBorder="1" applyAlignment="1">
      <alignment horizontal="center" vertical="top"/>
    </xf>
    <xf numFmtId="0" fontId="1" fillId="0" borderId="10" xfId="0" applyFont="1" applyBorder="1"/>
    <xf numFmtId="167" fontId="25" fillId="7" borderId="0" xfId="0" applyNumberFormat="1" applyFont="1" applyFill="1" applyAlignment="1">
      <alignment horizontal="center"/>
    </xf>
    <xf numFmtId="9" fontId="27" fillId="7" borderId="0" xfId="0" applyNumberFormat="1" applyFont="1" applyFill="1" applyAlignment="1">
      <alignment horizontal="center" vertical="top"/>
    </xf>
    <xf numFmtId="0" fontId="16" fillId="7" borderId="0" xfId="0" applyFont="1" applyFill="1"/>
    <xf numFmtId="0" fontId="29" fillId="0" borderId="0" xfId="0" applyFont="1" applyAlignment="1">
      <alignment horizontal="left" vertical="center"/>
    </xf>
    <xf numFmtId="0" fontId="7" fillId="3" borderId="0" xfId="0" applyFont="1" applyFill="1" applyAlignment="1">
      <alignment vertical="center"/>
    </xf>
    <xf numFmtId="0" fontId="21" fillId="0" borderId="0" xfId="0" applyFont="1" applyAlignment="1">
      <alignment horizontal="left" vertical="center"/>
    </xf>
    <xf numFmtId="0" fontId="9" fillId="3" borderId="0" xfId="0" applyFont="1" applyFill="1"/>
    <xf numFmtId="0" fontId="36" fillId="0" borderId="0" xfId="0" applyFont="1" applyAlignment="1">
      <alignment horizontal="left" vertical="top"/>
    </xf>
    <xf numFmtId="167" fontId="43" fillId="0" borderId="17" xfId="0" applyNumberFormat="1" applyFont="1" applyBorder="1" applyAlignment="1">
      <alignment vertical="center"/>
    </xf>
    <xf numFmtId="0" fontId="1" fillId="0" borderId="18" xfId="0" applyFont="1" applyBorder="1"/>
    <xf numFmtId="167" fontId="43" fillId="0" borderId="20" xfId="0" applyNumberFormat="1" applyFont="1" applyBorder="1" applyAlignment="1">
      <alignment vertical="center"/>
    </xf>
    <xf numFmtId="0" fontId="1" fillId="0" borderId="21" xfId="0" applyFont="1" applyBorder="1"/>
    <xf numFmtId="0" fontId="45" fillId="0" borderId="23" xfId="0" applyFont="1" applyBorder="1"/>
    <xf numFmtId="165" fontId="6" fillId="2" borderId="0" xfId="0" applyNumberFormat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164" fontId="8" fillId="2" borderId="0" xfId="0" applyNumberFormat="1" applyFont="1" applyFill="1" applyBorder="1" applyAlignment="1">
      <alignment horizontal="left" vertical="center"/>
    </xf>
    <xf numFmtId="164" fontId="8" fillId="3" borderId="0" xfId="0" applyNumberFormat="1" applyFont="1" applyFill="1" applyBorder="1" applyAlignment="1">
      <alignment horizontal="left" vertical="center"/>
    </xf>
    <xf numFmtId="0" fontId="47" fillId="0" borderId="0" xfId="0" applyFont="1"/>
    <xf numFmtId="165" fontId="48" fillId="2" borderId="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5">
    <dxf>
      <font>
        <color rgb="FF687887"/>
      </font>
      <fill>
        <patternFill patternType="none"/>
      </fill>
    </dxf>
    <dxf>
      <font>
        <color rgb="FFC53929"/>
      </font>
      <fill>
        <patternFill patternType="none"/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57"/>
  <sheetViews>
    <sheetView showGridLines="0" tabSelected="1" workbookViewId="0">
      <pane xSplit="1" ySplit="2" topLeftCell="B37" activePane="bottomRight" state="frozen"/>
      <selection pane="topRight" activeCell="B1" sqref="B1"/>
      <selection pane="bottomLeft" activeCell="A3" sqref="A3"/>
      <selection pane="bottomRight" activeCell="B57" sqref="B57"/>
    </sheetView>
  </sheetViews>
  <sheetFormatPr defaultColWidth="12.5703125" defaultRowHeight="15.75" customHeight="1" x14ac:dyDescent="0.2"/>
  <cols>
    <col min="1" max="1" width="19.7109375" customWidth="1"/>
    <col min="2" max="2" width="33.42578125" customWidth="1"/>
    <col min="3" max="3" width="14.28515625" customWidth="1"/>
    <col min="4" max="4" width="13.5703125" customWidth="1"/>
    <col min="5" max="6" width="11.5703125" customWidth="1"/>
  </cols>
  <sheetData>
    <row r="1" spans="1:6" ht="27.75" hidden="1" customHeight="1" x14ac:dyDescent="0.35">
      <c r="A1" s="1" t="s">
        <v>102</v>
      </c>
      <c r="B1" s="2"/>
      <c r="C1" s="3">
        <f t="shared" ref="C1:D1" si="0">SUM(C3:C997)</f>
        <v>0</v>
      </c>
      <c r="D1" s="4">
        <f t="shared" si="0"/>
        <v>0</v>
      </c>
      <c r="E1" s="5"/>
      <c r="F1" s="6"/>
    </row>
    <row r="2" spans="1:6" ht="24" customHeight="1" x14ac:dyDescent="0.25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2" t="s">
        <v>5</v>
      </c>
    </row>
    <row r="3" spans="1:6" ht="19.5" customHeight="1" x14ac:dyDescent="0.2">
      <c r="A3" s="13"/>
      <c r="B3" s="14" t="s">
        <v>6</v>
      </c>
      <c r="C3" s="15"/>
      <c r="D3" s="15"/>
      <c r="E3" s="16" t="s">
        <v>47</v>
      </c>
      <c r="F3" s="17"/>
    </row>
    <row r="4" spans="1:6" ht="19.5" customHeight="1" x14ac:dyDescent="0.2">
      <c r="A4" s="18" t="s">
        <v>48</v>
      </c>
      <c r="B4" s="19" t="s">
        <v>51</v>
      </c>
      <c r="C4" s="20" t="s">
        <v>57</v>
      </c>
      <c r="D4" s="21"/>
      <c r="E4" s="22" t="s">
        <v>58</v>
      </c>
      <c r="F4" s="17"/>
    </row>
    <row r="5" spans="1:6" ht="19.5" customHeight="1" x14ac:dyDescent="0.2">
      <c r="A5" s="23" t="s">
        <v>49</v>
      </c>
      <c r="B5" s="19" t="s">
        <v>50</v>
      </c>
      <c r="C5" s="20"/>
      <c r="D5" s="21" t="s">
        <v>52</v>
      </c>
      <c r="E5" s="22" t="s">
        <v>59</v>
      </c>
      <c r="F5" s="17"/>
    </row>
    <row r="6" spans="1:6" ht="19.5" customHeight="1" x14ac:dyDescent="0.2">
      <c r="A6" s="18" t="s">
        <v>54</v>
      </c>
      <c r="B6" s="19" t="s">
        <v>55</v>
      </c>
      <c r="C6" s="20"/>
      <c r="D6" s="21" t="s">
        <v>56</v>
      </c>
      <c r="E6" s="22" t="s">
        <v>60</v>
      </c>
      <c r="F6" s="17"/>
    </row>
    <row r="7" spans="1:6" ht="19.5" customHeight="1" x14ac:dyDescent="0.2">
      <c r="A7" s="18" t="s">
        <v>61</v>
      </c>
      <c r="B7" s="19" t="s">
        <v>62</v>
      </c>
      <c r="C7" s="20" t="s">
        <v>57</v>
      </c>
      <c r="D7" s="21" t="s">
        <v>63</v>
      </c>
      <c r="E7" s="22" t="s">
        <v>64</v>
      </c>
      <c r="F7" s="17"/>
    </row>
    <row r="8" spans="1:6" ht="19.5" customHeight="1" x14ac:dyDescent="0.2">
      <c r="A8" s="18" t="s">
        <v>65</v>
      </c>
      <c r="B8" s="19" t="s">
        <v>69</v>
      </c>
      <c r="C8" s="20" t="s">
        <v>66</v>
      </c>
      <c r="D8" s="21" t="s">
        <v>67</v>
      </c>
      <c r="E8" s="22" t="s">
        <v>53</v>
      </c>
      <c r="F8" s="17"/>
    </row>
    <row r="9" spans="1:6" ht="19.5" customHeight="1" x14ac:dyDescent="0.2">
      <c r="A9" s="18" t="s">
        <v>68</v>
      </c>
      <c r="B9" s="19" t="s">
        <v>70</v>
      </c>
      <c r="C9" s="20"/>
      <c r="D9" s="21" t="s">
        <v>63</v>
      </c>
      <c r="E9" s="22" t="s">
        <v>77</v>
      </c>
      <c r="F9" s="17"/>
    </row>
    <row r="10" spans="1:6" ht="19.5" customHeight="1" x14ac:dyDescent="0.2">
      <c r="A10" s="18" t="s">
        <v>74</v>
      </c>
      <c r="B10" s="19" t="s">
        <v>72</v>
      </c>
      <c r="C10" s="20" t="s">
        <v>78</v>
      </c>
      <c r="D10" s="21" t="s">
        <v>79</v>
      </c>
      <c r="E10" s="22" t="s">
        <v>80</v>
      </c>
      <c r="F10" s="17"/>
    </row>
    <row r="11" spans="1:6" ht="19.5" customHeight="1" x14ac:dyDescent="0.2">
      <c r="A11" s="18" t="s">
        <v>75</v>
      </c>
      <c r="B11" s="19" t="s">
        <v>76</v>
      </c>
      <c r="C11" s="20"/>
      <c r="D11" s="21" t="s">
        <v>81</v>
      </c>
      <c r="E11" s="22" t="s">
        <v>82</v>
      </c>
      <c r="F11" s="17"/>
    </row>
    <row r="12" spans="1:6" ht="19.5" customHeight="1" x14ac:dyDescent="0.2">
      <c r="A12" s="18" t="s">
        <v>83</v>
      </c>
      <c r="B12" s="19" t="s">
        <v>84</v>
      </c>
      <c r="C12" s="20"/>
      <c r="D12" s="21" t="s">
        <v>85</v>
      </c>
      <c r="E12" s="22" t="s">
        <v>86</v>
      </c>
      <c r="F12" s="17"/>
    </row>
    <row r="13" spans="1:6" ht="19.5" customHeight="1" x14ac:dyDescent="0.2">
      <c r="A13" s="18" t="s">
        <v>87</v>
      </c>
      <c r="B13" s="19" t="s">
        <v>88</v>
      </c>
      <c r="C13" s="20"/>
      <c r="D13" s="21" t="s">
        <v>73</v>
      </c>
      <c r="E13" s="22" t="s">
        <v>89</v>
      </c>
      <c r="F13" s="17"/>
    </row>
    <row r="14" spans="1:6" ht="19.5" customHeight="1" x14ac:dyDescent="0.2">
      <c r="A14" s="18" t="s">
        <v>90</v>
      </c>
      <c r="B14" s="19" t="s">
        <v>91</v>
      </c>
      <c r="C14" s="20" t="s">
        <v>79</v>
      </c>
      <c r="D14" s="21" t="s">
        <v>63</v>
      </c>
      <c r="E14" s="22" t="s">
        <v>92</v>
      </c>
      <c r="F14" s="17"/>
    </row>
    <row r="15" spans="1:6" ht="19.5" customHeight="1" x14ac:dyDescent="0.2">
      <c r="A15" s="18" t="s">
        <v>94</v>
      </c>
      <c r="B15" s="19" t="s">
        <v>84</v>
      </c>
      <c r="C15" s="20"/>
      <c r="D15" s="21" t="s">
        <v>85</v>
      </c>
      <c r="E15" s="22" t="s">
        <v>93</v>
      </c>
      <c r="F15" s="17"/>
    </row>
    <row r="16" spans="1:6" ht="19.5" customHeight="1" x14ac:dyDescent="0.2">
      <c r="A16" s="18" t="s">
        <v>95</v>
      </c>
      <c r="B16" s="19" t="s">
        <v>96</v>
      </c>
      <c r="C16" s="20" t="s">
        <v>97</v>
      </c>
      <c r="D16" s="21" t="s">
        <v>71</v>
      </c>
      <c r="E16" s="22" t="s">
        <v>98</v>
      </c>
      <c r="F16" s="17"/>
    </row>
    <row r="17" spans="1:6" ht="19.5" customHeight="1" x14ac:dyDescent="0.2">
      <c r="A17" s="18" t="s">
        <v>101</v>
      </c>
      <c r="B17" s="19" t="s">
        <v>100</v>
      </c>
      <c r="C17" s="20" t="s">
        <v>111</v>
      </c>
      <c r="D17" s="21"/>
      <c r="E17" s="22" t="s">
        <v>112</v>
      </c>
      <c r="F17" s="17"/>
    </row>
    <row r="18" spans="1:6" ht="19.5" customHeight="1" x14ac:dyDescent="0.2">
      <c r="A18" s="18" t="s">
        <v>103</v>
      </c>
      <c r="B18" s="19" t="s">
        <v>88</v>
      </c>
      <c r="C18" s="20"/>
      <c r="D18" s="21" t="s">
        <v>115</v>
      </c>
      <c r="E18" s="22" t="s">
        <v>82</v>
      </c>
      <c r="F18" s="17"/>
    </row>
    <row r="19" spans="1:6" ht="19.5" customHeight="1" x14ac:dyDescent="0.2">
      <c r="A19" s="18" t="s">
        <v>104</v>
      </c>
      <c r="B19" s="19" t="s">
        <v>76</v>
      </c>
      <c r="C19" s="20"/>
      <c r="D19" s="21" t="s">
        <v>116</v>
      </c>
      <c r="E19" s="22" t="s">
        <v>117</v>
      </c>
      <c r="F19" s="17"/>
    </row>
    <row r="20" spans="1:6" ht="19.5" customHeight="1" x14ac:dyDescent="0.2">
      <c r="A20" s="18" t="s">
        <v>105</v>
      </c>
      <c r="B20" s="19" t="s">
        <v>118</v>
      </c>
      <c r="C20" s="20" t="s">
        <v>119</v>
      </c>
      <c r="D20" s="21" t="s">
        <v>120</v>
      </c>
      <c r="E20" s="22" t="s">
        <v>121</v>
      </c>
      <c r="F20" s="17"/>
    </row>
    <row r="21" spans="1:6" ht="19.5" customHeight="1" x14ac:dyDescent="0.2">
      <c r="A21" s="18" t="s">
        <v>106</v>
      </c>
      <c r="B21" s="19" t="s">
        <v>122</v>
      </c>
      <c r="C21" s="20"/>
      <c r="D21" s="21" t="s">
        <v>123</v>
      </c>
      <c r="E21" s="22" t="s">
        <v>89</v>
      </c>
      <c r="F21" s="17"/>
    </row>
    <row r="22" spans="1:6" ht="19.5" customHeight="1" x14ac:dyDescent="0.2">
      <c r="A22" s="18" t="s">
        <v>107</v>
      </c>
      <c r="B22" s="19" t="s">
        <v>124</v>
      </c>
      <c r="C22" s="20"/>
      <c r="D22" s="21" t="s">
        <v>52</v>
      </c>
      <c r="E22" s="22" t="s">
        <v>125</v>
      </c>
      <c r="F22" s="17"/>
    </row>
    <row r="23" spans="1:6" ht="19.5" customHeight="1" x14ac:dyDescent="0.2">
      <c r="A23" s="18" t="s">
        <v>108</v>
      </c>
      <c r="B23" s="19" t="s">
        <v>126</v>
      </c>
      <c r="C23" s="20" t="s">
        <v>78</v>
      </c>
      <c r="D23" s="21" t="s">
        <v>81</v>
      </c>
      <c r="E23" s="22" t="s">
        <v>117</v>
      </c>
      <c r="F23" s="17"/>
    </row>
    <row r="24" spans="1:6" ht="19.5" customHeight="1" x14ac:dyDescent="0.2">
      <c r="A24" s="18" t="s">
        <v>109</v>
      </c>
      <c r="B24" s="19" t="s">
        <v>127</v>
      </c>
      <c r="C24" s="20"/>
      <c r="D24" s="21" t="s">
        <v>128</v>
      </c>
      <c r="E24" s="22" t="s">
        <v>129</v>
      </c>
      <c r="F24" s="17"/>
    </row>
    <row r="25" spans="1:6" ht="19.5" customHeight="1" x14ac:dyDescent="0.2">
      <c r="A25" s="18" t="s">
        <v>110</v>
      </c>
      <c r="B25" s="19" t="s">
        <v>76</v>
      </c>
      <c r="C25" s="20"/>
      <c r="D25" s="21" t="s">
        <v>116</v>
      </c>
      <c r="E25" s="22" t="s">
        <v>130</v>
      </c>
      <c r="F25" s="17"/>
    </row>
    <row r="26" spans="1:6" ht="19.5" customHeight="1" x14ac:dyDescent="0.2">
      <c r="A26" s="18" t="s">
        <v>133</v>
      </c>
      <c r="B26" s="19" t="s">
        <v>113</v>
      </c>
      <c r="C26" s="20" t="s">
        <v>114</v>
      </c>
      <c r="D26" s="21"/>
      <c r="E26" s="22" t="s">
        <v>131</v>
      </c>
      <c r="F26" s="17"/>
    </row>
    <row r="27" spans="1:6" ht="19.5" customHeight="1" x14ac:dyDescent="0.2">
      <c r="A27" s="18" t="s">
        <v>132</v>
      </c>
      <c r="B27" s="19" t="s">
        <v>136</v>
      </c>
      <c r="C27" s="20"/>
      <c r="D27" s="21" t="s">
        <v>137</v>
      </c>
      <c r="E27" s="22" t="s">
        <v>138</v>
      </c>
      <c r="F27" s="17"/>
    </row>
    <row r="28" spans="1:6" ht="19.5" customHeight="1" x14ac:dyDescent="0.2">
      <c r="A28" s="18" t="s">
        <v>134</v>
      </c>
      <c r="B28" s="19" t="s">
        <v>139</v>
      </c>
      <c r="C28" s="20" t="s">
        <v>140</v>
      </c>
      <c r="D28" s="21" t="s">
        <v>52</v>
      </c>
      <c r="E28" s="22" t="s">
        <v>141</v>
      </c>
      <c r="F28" s="17"/>
    </row>
    <row r="29" spans="1:6" ht="19.5" customHeight="1" x14ac:dyDescent="0.2">
      <c r="A29" s="18" t="s">
        <v>135</v>
      </c>
      <c r="B29" s="19" t="s">
        <v>143</v>
      </c>
      <c r="C29" s="20"/>
      <c r="D29" s="21" t="s">
        <v>144</v>
      </c>
      <c r="E29" s="22" t="s">
        <v>145</v>
      </c>
      <c r="F29" s="17"/>
    </row>
    <row r="30" spans="1:6" ht="19.5" customHeight="1" x14ac:dyDescent="0.2">
      <c r="A30" s="24" t="s">
        <v>142</v>
      </c>
      <c r="B30" s="25" t="s">
        <v>146</v>
      </c>
      <c r="C30" s="26" t="s">
        <v>66</v>
      </c>
      <c r="D30" s="27"/>
      <c r="E30" s="22" t="s">
        <v>147</v>
      </c>
      <c r="F30" s="17"/>
    </row>
    <row r="31" spans="1:6" ht="15.75" customHeight="1" x14ac:dyDescent="0.2">
      <c r="A31" s="146" t="s">
        <v>148</v>
      </c>
      <c r="B31" s="147" t="s">
        <v>149</v>
      </c>
      <c r="C31" s="148" t="s">
        <v>150</v>
      </c>
      <c r="D31" s="149" t="s">
        <v>128</v>
      </c>
      <c r="E31" s="22" t="s">
        <v>151</v>
      </c>
    </row>
    <row r="32" spans="1:6" ht="15.75" customHeight="1" x14ac:dyDescent="0.2">
      <c r="A32" s="146" t="s">
        <v>152</v>
      </c>
      <c r="B32" s="147" t="s">
        <v>50</v>
      </c>
      <c r="D32" s="149" t="s">
        <v>57</v>
      </c>
      <c r="E32" s="22" t="s">
        <v>153</v>
      </c>
    </row>
    <row r="33" spans="1:5" ht="15.75" customHeight="1" x14ac:dyDescent="0.2">
      <c r="A33" s="146" t="s">
        <v>154</v>
      </c>
      <c r="B33" s="147" t="s">
        <v>159</v>
      </c>
      <c r="C33" s="148"/>
      <c r="D33" s="149" t="s">
        <v>119</v>
      </c>
      <c r="E33" s="22" t="s">
        <v>160</v>
      </c>
    </row>
    <row r="34" spans="1:5" ht="15.75" customHeight="1" x14ac:dyDescent="0.2">
      <c r="A34" s="146" t="s">
        <v>155</v>
      </c>
      <c r="B34" s="147" t="s">
        <v>161</v>
      </c>
      <c r="D34" s="149" t="s">
        <v>163</v>
      </c>
      <c r="E34" s="22" t="s">
        <v>162</v>
      </c>
    </row>
    <row r="35" spans="1:5" ht="15.75" customHeight="1" x14ac:dyDescent="0.2">
      <c r="A35" s="146" t="s">
        <v>156</v>
      </c>
      <c r="B35" s="147" t="s">
        <v>164</v>
      </c>
      <c r="D35" s="149" t="s">
        <v>73</v>
      </c>
      <c r="E35" s="22" t="s">
        <v>165</v>
      </c>
    </row>
    <row r="36" spans="1:5" ht="15.75" customHeight="1" x14ac:dyDescent="0.2">
      <c r="A36" s="146" t="s">
        <v>157</v>
      </c>
      <c r="B36" s="147" t="s">
        <v>166</v>
      </c>
      <c r="D36" s="149" t="s">
        <v>63</v>
      </c>
      <c r="E36" s="22" t="s">
        <v>167</v>
      </c>
    </row>
    <row r="37" spans="1:5" ht="15.75" customHeight="1" x14ac:dyDescent="0.2">
      <c r="A37" s="146" t="s">
        <v>158</v>
      </c>
      <c r="B37" s="147" t="s">
        <v>168</v>
      </c>
      <c r="C37" t="s">
        <v>181</v>
      </c>
      <c r="E37" s="22" t="s">
        <v>182</v>
      </c>
    </row>
    <row r="38" spans="1:5" ht="15.75" customHeight="1" x14ac:dyDescent="0.2">
      <c r="A38" s="146" t="s">
        <v>169</v>
      </c>
      <c r="B38" s="147" t="s">
        <v>183</v>
      </c>
      <c r="C38" t="s">
        <v>184</v>
      </c>
      <c r="E38" s="22" t="s">
        <v>185</v>
      </c>
    </row>
    <row r="39" spans="1:5" ht="15.75" customHeight="1" x14ac:dyDescent="0.2">
      <c r="A39" s="146" t="s">
        <v>170</v>
      </c>
      <c r="B39" s="147" t="s">
        <v>186</v>
      </c>
      <c r="D39" s="149" t="s">
        <v>187</v>
      </c>
      <c r="E39" s="22" t="s">
        <v>188</v>
      </c>
    </row>
    <row r="40" spans="1:5" ht="15.75" customHeight="1" x14ac:dyDescent="0.2">
      <c r="A40" s="146" t="s">
        <v>171</v>
      </c>
      <c r="B40" s="147" t="s">
        <v>124</v>
      </c>
      <c r="D40" s="149" t="s">
        <v>52</v>
      </c>
      <c r="E40" s="22" t="s">
        <v>189</v>
      </c>
    </row>
    <row r="41" spans="1:5" ht="15.75" customHeight="1" x14ac:dyDescent="0.2">
      <c r="A41" s="146" t="s">
        <v>172</v>
      </c>
      <c r="B41" s="147" t="s">
        <v>190</v>
      </c>
      <c r="D41" s="149" t="s">
        <v>56</v>
      </c>
      <c r="E41" s="22" t="s">
        <v>191</v>
      </c>
    </row>
    <row r="42" spans="1:5" ht="15.75" customHeight="1" x14ac:dyDescent="0.2">
      <c r="A42" s="146" t="s">
        <v>173</v>
      </c>
      <c r="B42" s="147" t="s">
        <v>124</v>
      </c>
      <c r="D42" s="149" t="s">
        <v>52</v>
      </c>
      <c r="E42" s="22" t="s">
        <v>192</v>
      </c>
    </row>
    <row r="43" spans="1:5" ht="15.75" customHeight="1" x14ac:dyDescent="0.2">
      <c r="A43" s="146" t="s">
        <v>174</v>
      </c>
      <c r="B43" s="147" t="s">
        <v>88</v>
      </c>
      <c r="D43" s="149" t="s">
        <v>115</v>
      </c>
      <c r="E43" s="22" t="s">
        <v>193</v>
      </c>
    </row>
    <row r="44" spans="1:5" ht="15.75" customHeight="1" x14ac:dyDescent="0.2">
      <c r="A44" s="146" t="s">
        <v>175</v>
      </c>
      <c r="B44" s="147" t="s">
        <v>124</v>
      </c>
      <c r="D44" s="149" t="s">
        <v>52</v>
      </c>
      <c r="E44" s="22" t="s">
        <v>194</v>
      </c>
    </row>
    <row r="45" spans="1:5" ht="15.75" customHeight="1" x14ac:dyDescent="0.2">
      <c r="A45" s="146" t="s">
        <v>176</v>
      </c>
      <c r="B45" s="147" t="s">
        <v>195</v>
      </c>
      <c r="D45" s="149" t="s">
        <v>81</v>
      </c>
      <c r="E45" s="22" t="s">
        <v>196</v>
      </c>
    </row>
    <row r="46" spans="1:5" ht="15.75" customHeight="1" x14ac:dyDescent="0.2">
      <c r="A46" s="146" t="s">
        <v>177</v>
      </c>
      <c r="B46" s="147" t="s">
        <v>197</v>
      </c>
      <c r="D46" s="149" t="s">
        <v>198</v>
      </c>
      <c r="E46" s="22" t="s">
        <v>199</v>
      </c>
    </row>
    <row r="47" spans="1:5" ht="15.75" customHeight="1" x14ac:dyDescent="0.2">
      <c r="A47" s="146" t="s">
        <v>178</v>
      </c>
      <c r="B47" s="147" t="s">
        <v>166</v>
      </c>
      <c r="D47" s="149" t="s">
        <v>63</v>
      </c>
      <c r="E47" s="22" t="s">
        <v>200</v>
      </c>
    </row>
    <row r="48" spans="1:5" ht="15.75" customHeight="1" x14ac:dyDescent="0.2">
      <c r="A48" s="146" t="s">
        <v>179</v>
      </c>
      <c r="B48" s="147" t="s">
        <v>146</v>
      </c>
      <c r="C48" t="s">
        <v>201</v>
      </c>
      <c r="E48" s="22" t="s">
        <v>202</v>
      </c>
    </row>
    <row r="49" spans="1:5" ht="15.75" customHeight="1" x14ac:dyDescent="0.2">
      <c r="A49" s="146" t="s">
        <v>180</v>
      </c>
      <c r="B49" s="147" t="s">
        <v>203</v>
      </c>
      <c r="C49" t="s">
        <v>204</v>
      </c>
      <c r="D49" s="149" t="s">
        <v>205</v>
      </c>
      <c r="E49" s="22" t="s">
        <v>206</v>
      </c>
    </row>
    <row r="50" spans="1:5" ht="15.75" customHeight="1" x14ac:dyDescent="0.2">
      <c r="A50" s="146" t="s">
        <v>207</v>
      </c>
      <c r="B50" s="147" t="s">
        <v>208</v>
      </c>
      <c r="D50" s="149" t="s">
        <v>209</v>
      </c>
      <c r="E50" s="22" t="s">
        <v>210</v>
      </c>
    </row>
    <row r="51" spans="1:5" ht="15.75" customHeight="1" x14ac:dyDescent="0.2">
      <c r="A51" s="146" t="s">
        <v>211</v>
      </c>
      <c r="B51" s="147" t="s">
        <v>212</v>
      </c>
      <c r="D51" s="149" t="s">
        <v>213</v>
      </c>
      <c r="E51" s="22" t="s">
        <v>214</v>
      </c>
    </row>
    <row r="52" spans="1:5" ht="15.75" customHeight="1" x14ac:dyDescent="0.2">
      <c r="A52" s="146" t="s">
        <v>215</v>
      </c>
      <c r="B52" s="147" t="s">
        <v>216</v>
      </c>
      <c r="D52" s="149" t="s">
        <v>57</v>
      </c>
      <c r="E52" s="22" t="s">
        <v>217</v>
      </c>
    </row>
    <row r="53" spans="1:5" ht="15.75" customHeight="1" x14ac:dyDescent="0.2">
      <c r="A53" s="146" t="s">
        <v>218</v>
      </c>
      <c r="B53" s="147" t="s">
        <v>70</v>
      </c>
      <c r="D53" s="149" t="s">
        <v>120</v>
      </c>
      <c r="E53" s="22" t="s">
        <v>219</v>
      </c>
    </row>
    <row r="54" spans="1:5" ht="15.75" customHeight="1" x14ac:dyDescent="0.2">
      <c r="A54" s="146" t="s">
        <v>220</v>
      </c>
      <c r="B54" s="147" t="s">
        <v>76</v>
      </c>
      <c r="D54" s="149" t="s">
        <v>116</v>
      </c>
      <c r="E54" s="22" t="s">
        <v>221</v>
      </c>
    </row>
    <row r="55" spans="1:5" ht="15.75" customHeight="1" x14ac:dyDescent="0.2">
      <c r="A55" s="146" t="s">
        <v>222</v>
      </c>
      <c r="B55" s="147" t="s">
        <v>146</v>
      </c>
      <c r="C55" t="s">
        <v>150</v>
      </c>
      <c r="E55" s="22" t="s">
        <v>223</v>
      </c>
    </row>
    <row r="57" spans="1:5" ht="15.75" customHeight="1" x14ac:dyDescent="0.2">
      <c r="A57" s="151" t="s">
        <v>99</v>
      </c>
      <c r="E57" s="150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6"/>
  <sheetViews>
    <sheetView workbookViewId="0"/>
  </sheetViews>
  <sheetFormatPr defaultColWidth="12.5703125" defaultRowHeight="15.75" customHeight="1" x14ac:dyDescent="0.2"/>
  <cols>
    <col min="3" max="3" width="14.42578125" customWidth="1"/>
  </cols>
  <sheetData>
    <row r="1" spans="1:3" ht="15.75" customHeight="1" x14ac:dyDescent="0.2">
      <c r="A1" s="28" t="s">
        <v>7</v>
      </c>
      <c r="B1" s="28" t="s">
        <v>8</v>
      </c>
      <c r="C1" s="28" t="s">
        <v>9</v>
      </c>
    </row>
    <row r="2" spans="1:3" ht="15.75" customHeight="1" x14ac:dyDescent="0.2">
      <c r="A2" s="28" t="s">
        <v>10</v>
      </c>
      <c r="B2" s="28">
        <v>100</v>
      </c>
      <c r="C2" s="28">
        <v>10</v>
      </c>
    </row>
    <row r="3" spans="1:3" ht="15.75" customHeight="1" x14ac:dyDescent="0.2">
      <c r="A3" s="28" t="s">
        <v>11</v>
      </c>
      <c r="B3" s="28">
        <v>50</v>
      </c>
      <c r="C3" s="28">
        <v>1</v>
      </c>
    </row>
    <row r="4" spans="1:3" ht="15.75" customHeight="1" x14ac:dyDescent="0.2">
      <c r="A4" s="28" t="s">
        <v>12</v>
      </c>
      <c r="B4" s="28">
        <v>9</v>
      </c>
      <c r="C4" s="28">
        <v>1</v>
      </c>
    </row>
    <row r="5" spans="1:3" ht="15.75" customHeight="1" x14ac:dyDescent="0.2">
      <c r="B5" s="28">
        <v>159</v>
      </c>
      <c r="C5" s="28">
        <v>12</v>
      </c>
    </row>
    <row r="6" spans="1:3" ht="15.75" customHeight="1" x14ac:dyDescent="0.2">
      <c r="B6" s="28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44"/>
  <sheetViews>
    <sheetView showGridLines="0" workbookViewId="0"/>
  </sheetViews>
  <sheetFormatPr defaultColWidth="12.5703125" defaultRowHeight="15.75" customHeight="1" x14ac:dyDescent="0.2"/>
  <cols>
    <col min="1" max="1" width="6.140625" customWidth="1"/>
    <col min="2" max="3" width="8.85546875" customWidth="1"/>
    <col min="4" max="4" width="8.85546875" hidden="1" customWidth="1"/>
    <col min="5" max="5" width="8.85546875" customWidth="1"/>
    <col min="6" max="6" width="8.85546875" hidden="1" customWidth="1"/>
    <col min="7" max="9" width="8.85546875" customWidth="1"/>
    <col min="10" max="10" width="8.85546875" hidden="1" customWidth="1"/>
    <col min="11" max="12" width="8.85546875" customWidth="1"/>
    <col min="13" max="13" width="6.140625" hidden="1" customWidth="1"/>
  </cols>
  <sheetData>
    <row r="1" spans="1:13" ht="12" customHeight="1" x14ac:dyDescent="0.35">
      <c r="A1" s="29"/>
      <c r="B1" s="29"/>
      <c r="C1" s="29"/>
      <c r="D1" s="29"/>
      <c r="E1" s="29"/>
      <c r="F1" s="29"/>
      <c r="G1" s="30"/>
      <c r="H1" s="29"/>
      <c r="I1" s="29"/>
      <c r="J1" s="29"/>
      <c r="K1" s="29"/>
      <c r="L1" s="29"/>
      <c r="M1" s="29"/>
    </row>
    <row r="2" spans="1:13" ht="21" customHeight="1" x14ac:dyDescent="0.2">
      <c r="A2" s="31"/>
      <c r="B2" s="120" t="s">
        <v>13</v>
      </c>
      <c r="C2" s="121"/>
      <c r="D2" s="121"/>
      <c r="E2" s="121"/>
      <c r="F2" s="121"/>
      <c r="G2" s="121"/>
      <c r="H2" s="121"/>
      <c r="I2" s="122" t="s">
        <v>14</v>
      </c>
      <c r="J2" s="121"/>
      <c r="K2" s="121"/>
      <c r="L2" s="121"/>
      <c r="M2" s="31"/>
    </row>
    <row r="3" spans="1:13" ht="16.5" customHeight="1" x14ac:dyDescent="0.2">
      <c r="A3" s="32"/>
      <c r="B3" s="123" t="s">
        <v>15</v>
      </c>
      <c r="C3" s="121"/>
      <c r="D3" s="121"/>
      <c r="E3" s="121"/>
      <c r="F3" s="121"/>
      <c r="G3" s="121"/>
      <c r="H3" s="33"/>
      <c r="I3" s="124" t="s">
        <v>16</v>
      </c>
      <c r="J3" s="121"/>
      <c r="K3" s="121"/>
      <c r="L3" s="121"/>
      <c r="M3" s="34"/>
    </row>
    <row r="4" spans="1:13" ht="10.5" customHeight="1" x14ac:dyDescent="0.2">
      <c r="A4" s="32"/>
      <c r="B4" s="121"/>
      <c r="C4" s="121"/>
      <c r="D4" s="121"/>
      <c r="E4" s="121"/>
      <c r="F4" s="121"/>
      <c r="G4" s="121"/>
      <c r="H4" s="33"/>
      <c r="I4" s="125" t="s">
        <v>17</v>
      </c>
      <c r="J4" s="121"/>
      <c r="K4" s="121"/>
      <c r="L4" s="121"/>
      <c r="M4" s="121"/>
    </row>
    <row r="5" spans="1:13" ht="14.25" x14ac:dyDescent="0.2">
      <c r="A5" s="32"/>
      <c r="B5" s="123" t="s">
        <v>18</v>
      </c>
      <c r="C5" s="121"/>
      <c r="D5" s="121"/>
      <c r="E5" s="121"/>
      <c r="F5" s="121"/>
      <c r="G5" s="121"/>
      <c r="H5" s="33"/>
      <c r="I5" s="121"/>
      <c r="J5" s="121"/>
      <c r="K5" s="121"/>
      <c r="L5" s="121"/>
      <c r="M5" s="121"/>
    </row>
    <row r="6" spans="1:13" ht="23.25" customHeight="1" x14ac:dyDescent="0.35">
      <c r="A6" s="35"/>
      <c r="B6" s="121"/>
      <c r="C6" s="121"/>
      <c r="D6" s="121"/>
      <c r="E6" s="121"/>
      <c r="F6" s="121"/>
      <c r="G6" s="121"/>
      <c r="H6" s="36"/>
      <c r="I6" s="37"/>
      <c r="J6" s="37"/>
      <c r="K6" s="37"/>
      <c r="L6" s="37"/>
      <c r="M6" s="37"/>
    </row>
    <row r="7" spans="1:13" ht="9" customHeight="1" x14ac:dyDescent="0.35">
      <c r="A7" s="38"/>
      <c r="B7" s="39"/>
      <c r="C7" s="39"/>
      <c r="D7" s="39"/>
      <c r="E7" s="40"/>
      <c r="F7" s="41"/>
      <c r="G7" s="42"/>
      <c r="H7" s="41"/>
      <c r="I7" s="41"/>
      <c r="J7" s="41"/>
      <c r="K7" s="41"/>
      <c r="L7" s="41"/>
      <c r="M7" s="41"/>
    </row>
    <row r="8" spans="1:13" ht="18" customHeight="1" x14ac:dyDescent="0.35">
      <c r="A8" s="43"/>
      <c r="B8" s="44" t="s">
        <v>19</v>
      </c>
      <c r="C8" s="45"/>
      <c r="D8" s="45"/>
      <c r="E8" s="45"/>
      <c r="F8" s="41"/>
      <c r="G8" s="46"/>
      <c r="H8" s="41"/>
      <c r="I8" s="47"/>
      <c r="J8" s="126" t="s">
        <v>20</v>
      </c>
      <c r="K8" s="121"/>
      <c r="L8" s="48">
        <v>1000</v>
      </c>
      <c r="M8" s="41"/>
    </row>
    <row r="9" spans="1:13" ht="18" customHeight="1" x14ac:dyDescent="0.2">
      <c r="A9" s="43"/>
      <c r="B9" s="45"/>
      <c r="C9" s="45"/>
      <c r="D9" s="45"/>
      <c r="E9" s="45"/>
      <c r="F9" s="41"/>
      <c r="G9" s="46"/>
      <c r="H9" s="41"/>
      <c r="I9" s="49"/>
      <c r="J9" s="41"/>
      <c r="K9" s="41"/>
      <c r="L9" s="46"/>
      <c r="M9" s="41"/>
    </row>
    <row r="10" spans="1:13" ht="18" hidden="1" customHeight="1" x14ac:dyDescent="0.2">
      <c r="A10" s="41"/>
      <c r="B10" s="50"/>
      <c r="C10" s="50"/>
      <c r="D10" s="50"/>
      <c r="E10" s="50"/>
      <c r="F10" s="41"/>
      <c r="G10" s="46"/>
      <c r="H10" s="41"/>
      <c r="I10" s="49"/>
      <c r="J10" s="41"/>
      <c r="K10" s="41"/>
      <c r="L10" s="46"/>
      <c r="M10" s="41"/>
    </row>
    <row r="11" spans="1:13" ht="12" hidden="1" customHeight="1" x14ac:dyDescent="0.35">
      <c r="A11" s="38"/>
      <c r="B11" s="51"/>
      <c r="C11" s="51"/>
      <c r="D11" s="52"/>
      <c r="E11" s="38"/>
      <c r="F11" s="38"/>
      <c r="G11" s="47"/>
      <c r="H11" s="53"/>
      <c r="I11" s="54"/>
      <c r="J11" s="54"/>
      <c r="K11" s="54"/>
      <c r="L11" s="55"/>
      <c r="M11" s="38"/>
    </row>
    <row r="12" spans="1:13" ht="18" hidden="1" customHeight="1" x14ac:dyDescent="0.35">
      <c r="A12" s="47"/>
      <c r="B12" s="38"/>
      <c r="C12" s="47"/>
      <c r="D12" s="127" t="str">
        <f ca="1">IFERROR(__xludf.DUMMYFUNCTION("SPARKLINE(D17,{""charttype"",""column"";""ymin"", 0; ""ymax"",MAX(D17:E17);""firstcolor"",""#334960""})"),"")</f>
        <v/>
      </c>
      <c r="E12" s="129" t="str">
        <f ca="1">IFERROR(__xludf.DUMMYFUNCTION("SPARKLINE(E17,{""charttype"",""column"";""ymin"", 0; ""ymax"",max(D17:E17);""firstcolor"",""#f46524""})"),"")</f>
        <v/>
      </c>
      <c r="F12" s="38"/>
      <c r="G12" s="38"/>
      <c r="H12" s="56"/>
      <c r="I12" s="57"/>
      <c r="J12" s="57"/>
      <c r="K12" s="57"/>
      <c r="L12" s="58"/>
      <c r="M12" s="47"/>
    </row>
    <row r="13" spans="1:13" ht="18" hidden="1" customHeight="1" x14ac:dyDescent="0.75">
      <c r="A13" s="47"/>
      <c r="B13" s="38"/>
      <c r="C13" s="59"/>
      <c r="D13" s="128"/>
      <c r="E13" s="121"/>
      <c r="F13" s="38"/>
      <c r="G13" s="38"/>
      <c r="H13" s="56"/>
      <c r="I13" s="130" t="str">
        <f>IFERROR(E17/D17-1, "")</f>
        <v/>
      </c>
      <c r="J13" s="121"/>
      <c r="K13" s="121"/>
      <c r="L13" s="58"/>
      <c r="M13" s="60"/>
    </row>
    <row r="14" spans="1:13" ht="24" hidden="1" customHeight="1" x14ac:dyDescent="0.75">
      <c r="A14" s="38"/>
      <c r="B14" s="38"/>
      <c r="C14" s="59"/>
      <c r="D14" s="128"/>
      <c r="E14" s="121"/>
      <c r="F14" s="38"/>
      <c r="G14" s="38"/>
      <c r="H14" s="56"/>
      <c r="I14" s="131" t="str">
        <f>IF(I13 &lt; 0, "Decrease in total savings", "Increase in total savings")</f>
        <v>Increase in total savings</v>
      </c>
      <c r="J14" s="132"/>
      <c r="K14" s="132"/>
      <c r="L14" s="58"/>
      <c r="M14" s="61"/>
    </row>
    <row r="15" spans="1:13" ht="39.75" hidden="1" customHeight="1" x14ac:dyDescent="0.75">
      <c r="A15" s="38"/>
      <c r="B15" s="38"/>
      <c r="C15" s="59"/>
      <c r="D15" s="128"/>
      <c r="E15" s="121"/>
      <c r="F15" s="38"/>
      <c r="G15" s="59"/>
      <c r="H15" s="56"/>
      <c r="I15" s="133">
        <f>IFERROR(E17-D17, 0)</f>
        <v>0</v>
      </c>
      <c r="J15" s="121"/>
      <c r="K15" s="121"/>
      <c r="L15" s="58"/>
      <c r="M15" s="61"/>
    </row>
    <row r="16" spans="1:13" ht="18" hidden="1" customHeight="1" x14ac:dyDescent="0.45">
      <c r="A16" s="38"/>
      <c r="B16" s="51"/>
      <c r="C16" s="62"/>
      <c r="D16" s="63" t="s">
        <v>21</v>
      </c>
      <c r="E16" s="64" t="s">
        <v>22</v>
      </c>
      <c r="F16" s="62"/>
      <c r="G16" s="65"/>
      <c r="H16" s="56"/>
      <c r="I16" s="134" t="str">
        <f>IF(J15&lt;0, "Spent this month", "Saved this month")</f>
        <v>Saved this month</v>
      </c>
      <c r="J16" s="121"/>
      <c r="K16" s="121"/>
      <c r="L16" s="58"/>
      <c r="M16" s="66"/>
    </row>
    <row r="17" spans="1:13" ht="18" hidden="1" customHeight="1" x14ac:dyDescent="0.35">
      <c r="A17" s="47"/>
      <c r="B17" s="38"/>
      <c r="C17" s="47"/>
      <c r="D17" s="67">
        <f>IF(ISBLANK(L8),0,L8)</f>
        <v>1000</v>
      </c>
      <c r="E17" s="68" t="e">
        <f>D17+(I22-C22)</f>
        <v>#REF!</v>
      </c>
      <c r="F17" s="47"/>
      <c r="G17" s="59"/>
      <c r="H17" s="56"/>
      <c r="I17" s="135"/>
      <c r="J17" s="121"/>
      <c r="K17" s="121"/>
      <c r="L17" s="58"/>
      <c r="M17" s="47"/>
    </row>
    <row r="18" spans="1:13" ht="12" hidden="1" customHeight="1" x14ac:dyDescent="0.35">
      <c r="A18" s="47"/>
      <c r="B18" s="69"/>
      <c r="C18" s="69"/>
      <c r="D18" s="69"/>
      <c r="E18" s="69"/>
      <c r="F18" s="69"/>
      <c r="G18" s="47"/>
      <c r="H18" s="70"/>
      <c r="I18" s="71"/>
      <c r="J18" s="72"/>
      <c r="K18" s="71"/>
      <c r="L18" s="73"/>
      <c r="M18" s="47"/>
    </row>
    <row r="19" spans="1:13" ht="24" hidden="1" customHeight="1" x14ac:dyDescent="0.35">
      <c r="A19" s="47"/>
      <c r="B19" s="69"/>
      <c r="C19" s="69"/>
      <c r="D19" s="69"/>
      <c r="E19" s="69"/>
      <c r="F19" s="69"/>
      <c r="G19" s="47"/>
      <c r="H19" s="47"/>
      <c r="I19" s="47"/>
      <c r="J19" s="39"/>
      <c r="K19" s="47"/>
      <c r="L19" s="47"/>
      <c r="M19" s="47"/>
    </row>
    <row r="20" spans="1:13" ht="24" hidden="1" customHeight="1" x14ac:dyDescent="0.2">
      <c r="A20" s="74"/>
      <c r="B20" s="136" t="s">
        <v>23</v>
      </c>
      <c r="C20" s="121"/>
      <c r="D20" s="121"/>
      <c r="E20" s="121"/>
      <c r="F20" s="121"/>
      <c r="G20" s="74"/>
      <c r="H20" s="75" t="s">
        <v>3</v>
      </c>
      <c r="I20" s="75"/>
      <c r="J20" s="76"/>
      <c r="K20" s="74"/>
      <c r="L20" s="74"/>
      <c r="M20" s="74"/>
    </row>
    <row r="21" spans="1:13" ht="19.5" hidden="1" customHeight="1" x14ac:dyDescent="0.2">
      <c r="A21" s="77"/>
      <c r="B21" s="78" t="s">
        <v>24</v>
      </c>
      <c r="C21" s="79">
        <f>D26</f>
        <v>0</v>
      </c>
      <c r="D21" s="137" t="str">
        <f ca="1">IFERROR(__xludf.DUMMYFUNCTION("SPARKLINE(C21,{""charttype"",""bar"";""max"",max(C21:C22);""color1"",""#AEB7C0""})"),"")</f>
        <v/>
      </c>
      <c r="E21" s="121"/>
      <c r="F21" s="121"/>
      <c r="G21" s="77"/>
      <c r="H21" s="78" t="s">
        <v>24</v>
      </c>
      <c r="I21" s="79">
        <f>J26</f>
        <v>0</v>
      </c>
      <c r="J21" s="137" t="str">
        <f ca="1">IFERROR(__xludf.DUMMYFUNCTION("SPARKLINE(I21,{""charttype"",""bar"";""max"",max(I21:I22);""color1"",""#AEB7C0""})"),"")</f>
        <v/>
      </c>
      <c r="K21" s="121"/>
      <c r="L21" s="121"/>
      <c r="M21" s="77"/>
    </row>
    <row r="22" spans="1:13" ht="19.5" customHeight="1" x14ac:dyDescent="0.2">
      <c r="A22" s="80"/>
      <c r="B22" s="81" t="s">
        <v>23</v>
      </c>
      <c r="C22" s="82" t="e">
        <f>E26</f>
        <v>#REF!</v>
      </c>
      <c r="D22" s="138" t="str">
        <f ca="1">IFERROR(__xludf.DUMMYFUNCTION("SPARKLINE(C22,{""charttype"",""bar"";""max"",max(C21:C22);""color1"",""#334960""})"),"")</f>
        <v/>
      </c>
      <c r="E22" s="121"/>
      <c r="F22" s="121"/>
      <c r="G22" s="69"/>
      <c r="H22" s="81" t="s">
        <v>3</v>
      </c>
      <c r="I22" s="82" t="e">
        <f>K26</f>
        <v>#REF!</v>
      </c>
      <c r="J22" s="138" t="str">
        <f ca="1">IFERROR(__xludf.DUMMYFUNCTION("SPARKLINE(I22,{""charttype"",""bar"";""max"",max(I21:I22);""color1"",""#334960""})"),"")</f>
        <v/>
      </c>
      <c r="K22" s="121"/>
      <c r="L22" s="121"/>
      <c r="M22" s="80"/>
    </row>
    <row r="23" spans="1:13" ht="30" customHeight="1" x14ac:dyDescent="0.35">
      <c r="A23" s="38"/>
      <c r="B23" s="83"/>
      <c r="C23" s="84"/>
      <c r="D23" s="139"/>
      <c r="E23" s="121"/>
      <c r="F23" s="121"/>
      <c r="G23" s="38"/>
      <c r="H23" s="83"/>
      <c r="I23" s="84"/>
      <c r="J23" s="139"/>
      <c r="K23" s="121"/>
      <c r="L23" s="121"/>
      <c r="M23" s="80"/>
    </row>
    <row r="24" spans="1:13" ht="29.25" customHeight="1" x14ac:dyDescent="0.2">
      <c r="A24" s="85"/>
      <c r="B24" s="140" t="s">
        <v>23</v>
      </c>
      <c r="C24" s="121"/>
      <c r="D24" s="86"/>
      <c r="E24" s="86"/>
      <c r="F24" s="86"/>
      <c r="G24" s="87"/>
      <c r="H24" s="88" t="s">
        <v>3</v>
      </c>
      <c r="I24" s="89"/>
      <c r="J24" s="86"/>
      <c r="K24" s="86"/>
      <c r="L24" s="86"/>
      <c r="M24" s="85"/>
    </row>
    <row r="25" spans="1:13" ht="19.5" customHeight="1" x14ac:dyDescent="0.55000000000000004">
      <c r="A25" s="90"/>
      <c r="B25" s="91"/>
      <c r="C25" s="92"/>
      <c r="D25" s="91" t="s">
        <v>24</v>
      </c>
      <c r="E25" s="91" t="s">
        <v>25</v>
      </c>
      <c r="F25" s="91" t="s">
        <v>26</v>
      </c>
      <c r="G25" s="93"/>
      <c r="H25" s="94"/>
      <c r="I25" s="95"/>
      <c r="J25" s="91" t="s">
        <v>24</v>
      </c>
      <c r="K25" s="91" t="s">
        <v>25</v>
      </c>
      <c r="M25" s="91" t="s">
        <v>26</v>
      </c>
    </row>
    <row r="26" spans="1:13" ht="17.25" customHeight="1" x14ac:dyDescent="0.2">
      <c r="A26" s="96"/>
      <c r="B26" s="97" t="s">
        <v>27</v>
      </c>
      <c r="C26" s="97"/>
      <c r="D26" s="98">
        <f t="shared" ref="D26:F26" si="0">SUM(D27:D44)</f>
        <v>0</v>
      </c>
      <c r="E26" s="98" t="e">
        <f t="shared" si="0"/>
        <v>#REF!</v>
      </c>
      <c r="F26" s="99" t="e">
        <f t="shared" si="0"/>
        <v>#REF!</v>
      </c>
      <c r="G26" s="100"/>
      <c r="H26" s="101" t="s">
        <v>27</v>
      </c>
      <c r="I26" s="102"/>
      <c r="J26" s="98">
        <f t="shared" ref="J26:K26" si="1">SUM(J27:J44)</f>
        <v>0</v>
      </c>
      <c r="K26" s="98" t="e">
        <f t="shared" si="1"/>
        <v>#REF!</v>
      </c>
      <c r="M26" s="99">
        <f>SUM(L27:L44)</f>
        <v>0</v>
      </c>
    </row>
    <row r="27" spans="1:13" ht="18" hidden="1" customHeight="1" x14ac:dyDescent="0.2">
      <c r="A27" s="103"/>
      <c r="B27" s="141"/>
      <c r="C27" s="142"/>
      <c r="D27" s="104"/>
      <c r="E27" s="105" t="str">
        <f>IF(ISBLANK($B27), "", SUMIF(#REF!,$B27,Transactions!$C:$C))</f>
        <v/>
      </c>
      <c r="F27" s="106" t="str">
        <f t="shared" ref="F27:F41" si="2">IF(ISBLANK($B27), "", D27-E27)</f>
        <v/>
      </c>
      <c r="G27" s="107"/>
      <c r="H27" s="143"/>
      <c r="I27" s="144"/>
      <c r="J27" s="108"/>
      <c r="K27" s="105" t="str">
        <f>IF(ISBLANK($H27), "", SUMIF(#REF!,$H27,Transactions!$D:$D))</f>
        <v/>
      </c>
      <c r="M27" s="106" t="str">
        <f t="shared" ref="M27:M33" si="3">IF(ISBLANK($H27), "", K27-J27)</f>
        <v/>
      </c>
    </row>
    <row r="28" spans="1:13" ht="18" customHeight="1" x14ac:dyDescent="0.2">
      <c r="A28" s="103"/>
      <c r="B28" s="118" t="s">
        <v>28</v>
      </c>
      <c r="C28" s="119"/>
      <c r="D28" s="109">
        <v>0</v>
      </c>
      <c r="E28" s="105" t="e">
        <f>IF(ISBLANK($B28), "", SUMIF(#REF!,$B28,Transactions!$C:$C))</f>
        <v>#REF!</v>
      </c>
      <c r="F28" s="110" t="e">
        <f t="shared" si="2"/>
        <v>#REF!</v>
      </c>
      <c r="G28" s="107"/>
      <c r="H28" s="118" t="s">
        <v>29</v>
      </c>
      <c r="I28" s="119"/>
      <c r="J28" s="109">
        <v>0</v>
      </c>
      <c r="K28" s="105" t="e">
        <f>IF(ISBLANK($H28), "", SUMIF(#REF!,$H28,Transactions!$D:$D))</f>
        <v>#REF!</v>
      </c>
      <c r="M28" s="110" t="e">
        <f t="shared" si="3"/>
        <v>#REF!</v>
      </c>
    </row>
    <row r="29" spans="1:13" ht="18" customHeight="1" x14ac:dyDescent="0.2">
      <c r="A29" s="103"/>
      <c r="B29" s="118" t="s">
        <v>30</v>
      </c>
      <c r="C29" s="119"/>
      <c r="D29" s="109">
        <v>0</v>
      </c>
      <c r="E29" s="105" t="e">
        <f>IF(ISBLANK($B29), "", SUMIF(#REF!,$B29,Transactions!$C:$C))</f>
        <v>#REF!</v>
      </c>
      <c r="F29" s="110" t="e">
        <f t="shared" si="2"/>
        <v>#REF!</v>
      </c>
      <c r="G29" s="107"/>
      <c r="H29" s="118" t="s">
        <v>31</v>
      </c>
      <c r="I29" s="119"/>
      <c r="J29" s="109">
        <v>0</v>
      </c>
      <c r="K29" s="105" t="e">
        <f>IF(ISBLANK($H29), "", SUMIF(#REF!,$H29,Transactions!$D:$D))</f>
        <v>#REF!</v>
      </c>
      <c r="M29" s="110" t="e">
        <f t="shared" si="3"/>
        <v>#REF!</v>
      </c>
    </row>
    <row r="30" spans="1:13" ht="18" customHeight="1" x14ac:dyDescent="0.2">
      <c r="A30" s="80"/>
      <c r="B30" s="118" t="s">
        <v>32</v>
      </c>
      <c r="C30" s="119"/>
      <c r="D30" s="109">
        <v>0</v>
      </c>
      <c r="E30" s="105" t="e">
        <f>IF(ISBLANK($B30), "", SUMIF(#REF!,$B30,Transactions!$C:$C))</f>
        <v>#REF!</v>
      </c>
      <c r="F30" s="110" t="e">
        <f t="shared" si="2"/>
        <v>#REF!</v>
      </c>
      <c r="G30" s="111"/>
      <c r="H30" s="118" t="s">
        <v>33</v>
      </c>
      <c r="I30" s="119"/>
      <c r="J30" s="109">
        <v>0</v>
      </c>
      <c r="K30" s="105" t="e">
        <f>IF(ISBLANK($H30), "", SUMIF(#REF!,$H30,Transactions!$D:$D))</f>
        <v>#REF!</v>
      </c>
      <c r="M30" s="110" t="e">
        <f t="shared" si="3"/>
        <v>#REF!</v>
      </c>
    </row>
    <row r="31" spans="1:13" ht="18" customHeight="1" x14ac:dyDescent="0.2">
      <c r="A31" s="80"/>
      <c r="B31" s="118" t="s">
        <v>34</v>
      </c>
      <c r="C31" s="119"/>
      <c r="D31" s="109">
        <v>0</v>
      </c>
      <c r="E31" s="105" t="e">
        <f>IF(ISBLANK($B31), "", SUMIF(#REF!,$B31,Transactions!$C:$C))</f>
        <v>#REF!</v>
      </c>
      <c r="F31" s="110" t="e">
        <f t="shared" si="2"/>
        <v>#REF!</v>
      </c>
      <c r="G31" s="111"/>
      <c r="H31" s="118" t="s">
        <v>35</v>
      </c>
      <c r="I31" s="119"/>
      <c r="J31" s="109">
        <v>0</v>
      </c>
      <c r="K31" s="105" t="e">
        <f>IF(ISBLANK($H31), "", SUMIF(#REF!,$H31,Transactions!$D:$D))</f>
        <v>#REF!</v>
      </c>
      <c r="M31" s="110" t="e">
        <f t="shared" si="3"/>
        <v>#REF!</v>
      </c>
    </row>
    <row r="32" spans="1:13" ht="18" customHeight="1" x14ac:dyDescent="0.2">
      <c r="A32" s="80"/>
      <c r="B32" s="118" t="s">
        <v>36</v>
      </c>
      <c r="C32" s="119"/>
      <c r="D32" s="109">
        <v>0</v>
      </c>
      <c r="E32" s="105" t="e">
        <f>IF(ISBLANK($B32), "", SUMIF(#REF!,$B32,Transactions!$C:$C))</f>
        <v>#REF!</v>
      </c>
      <c r="F32" s="110" t="e">
        <f t="shared" si="2"/>
        <v>#REF!</v>
      </c>
      <c r="G32" s="111"/>
      <c r="H32" s="118" t="s">
        <v>37</v>
      </c>
      <c r="I32" s="119"/>
      <c r="J32" s="109">
        <v>0</v>
      </c>
      <c r="K32" s="105" t="e">
        <f>IF(ISBLANK($H32), "", SUMIF(#REF!,$H32,Transactions!$D:$D))</f>
        <v>#REF!</v>
      </c>
      <c r="M32" s="110" t="e">
        <f t="shared" si="3"/>
        <v>#REF!</v>
      </c>
    </row>
    <row r="33" spans="1:13" ht="18" customHeight="1" x14ac:dyDescent="0.2">
      <c r="A33" s="80"/>
      <c r="B33" s="118" t="s">
        <v>38</v>
      </c>
      <c r="C33" s="119"/>
      <c r="D33" s="109">
        <v>0</v>
      </c>
      <c r="E33" s="105" t="e">
        <f>IF(ISBLANK($B33), "", SUMIF(#REF!,$B33,Transactions!$C:$C))</f>
        <v>#REF!</v>
      </c>
      <c r="F33" s="110" t="e">
        <f t="shared" si="2"/>
        <v>#REF!</v>
      </c>
      <c r="G33" s="111"/>
      <c r="H33" s="118" t="s">
        <v>39</v>
      </c>
      <c r="I33" s="119"/>
      <c r="J33" s="112">
        <v>0</v>
      </c>
      <c r="K33" s="105" t="e">
        <f>IF(ISBLANK($H33), "", SUMIF(#REF!,$H33,Transactions!$D:$D))</f>
        <v>#REF!</v>
      </c>
      <c r="M33" s="110" t="e">
        <f t="shared" si="3"/>
        <v>#REF!</v>
      </c>
    </row>
    <row r="34" spans="1:13" ht="18" customHeight="1" x14ac:dyDescent="0.35">
      <c r="A34" s="80"/>
      <c r="B34" s="118" t="s">
        <v>40</v>
      </c>
      <c r="C34" s="119"/>
      <c r="D34" s="109">
        <v>0</v>
      </c>
      <c r="E34" s="105" t="e">
        <f>IF(ISBLANK($B34), "", SUMIF(#REF!,$B34,Transactions!$C:$C))</f>
        <v>#REF!</v>
      </c>
      <c r="F34" s="110" t="e">
        <f t="shared" si="2"/>
        <v>#REF!</v>
      </c>
      <c r="G34" s="113"/>
      <c r="H34" s="145"/>
      <c r="I34" s="119"/>
      <c r="J34" s="114"/>
      <c r="K34" s="105" t="str">
        <f>IF(ISBLANK($H34), "", SUMIF(#REF!,$H34,Transactions!$D:$D))</f>
        <v/>
      </c>
      <c r="L34" s="110" t="str">
        <f t="shared" ref="L34:L41" si="4">IF(ISBLANK($H34), "", K34-J34)</f>
        <v/>
      </c>
      <c r="M34" s="80"/>
    </row>
    <row r="35" spans="1:13" ht="18" customHeight="1" x14ac:dyDescent="0.35">
      <c r="A35" s="80"/>
      <c r="B35" s="118" t="s">
        <v>41</v>
      </c>
      <c r="C35" s="119"/>
      <c r="D35" s="109">
        <v>0</v>
      </c>
      <c r="E35" s="105" t="e">
        <f>IF(ISBLANK($B35), "", SUMIF(#REF!,$B35,Transactions!$C:$C))</f>
        <v>#REF!</v>
      </c>
      <c r="F35" s="110" t="e">
        <f t="shared" si="2"/>
        <v>#REF!</v>
      </c>
      <c r="G35" s="111"/>
      <c r="H35" s="145"/>
      <c r="I35" s="119"/>
      <c r="J35" s="114"/>
      <c r="K35" s="105" t="str">
        <f>IF(ISBLANK($H35), "", SUMIF(#REF!,$H35,Transactions!$D:$D))</f>
        <v/>
      </c>
      <c r="L35" s="110" t="str">
        <f t="shared" si="4"/>
        <v/>
      </c>
      <c r="M35" s="80"/>
    </row>
    <row r="36" spans="1:13" ht="18" customHeight="1" x14ac:dyDescent="0.35">
      <c r="A36" s="80"/>
      <c r="B36" s="118" t="s">
        <v>42</v>
      </c>
      <c r="C36" s="119"/>
      <c r="D36" s="109">
        <v>0</v>
      </c>
      <c r="E36" s="105" t="e">
        <f>IF(ISBLANK($B36), "", SUMIF(#REF!,$B36,Transactions!$C:$C))</f>
        <v>#REF!</v>
      </c>
      <c r="F36" s="110" t="e">
        <f t="shared" si="2"/>
        <v>#REF!</v>
      </c>
      <c r="G36" s="111"/>
      <c r="H36" s="145"/>
      <c r="I36" s="119"/>
      <c r="J36" s="114"/>
      <c r="K36" s="105" t="str">
        <f>IF(ISBLANK($H36), "", SUMIF(#REF!,$H36,Transactions!$D:$D))</f>
        <v/>
      </c>
      <c r="L36" s="110" t="str">
        <f t="shared" si="4"/>
        <v/>
      </c>
      <c r="M36" s="80"/>
    </row>
    <row r="37" spans="1:13" ht="18" customHeight="1" x14ac:dyDescent="0.35">
      <c r="A37" s="80"/>
      <c r="B37" s="118" t="s">
        <v>43</v>
      </c>
      <c r="C37" s="119"/>
      <c r="D37" s="109">
        <v>0</v>
      </c>
      <c r="E37" s="105" t="e">
        <f>IF(ISBLANK($B37), "", SUMIF(#REF!,$B37,Transactions!$C:$C))</f>
        <v>#REF!</v>
      </c>
      <c r="F37" s="110" t="e">
        <f t="shared" si="2"/>
        <v>#REF!</v>
      </c>
      <c r="G37" s="111"/>
      <c r="H37" s="145"/>
      <c r="I37" s="119"/>
      <c r="J37" s="114"/>
      <c r="K37" s="105" t="str">
        <f>IF(ISBLANK($H37), "", SUMIF(#REF!,$H37,Transactions!$D:$D))</f>
        <v/>
      </c>
      <c r="L37" s="110" t="str">
        <f t="shared" si="4"/>
        <v/>
      </c>
      <c r="M37" s="80"/>
    </row>
    <row r="38" spans="1:13" ht="18" customHeight="1" x14ac:dyDescent="0.35">
      <c r="A38" s="80"/>
      <c r="B38" s="118" t="s">
        <v>37</v>
      </c>
      <c r="C38" s="119"/>
      <c r="D38" s="109">
        <v>0</v>
      </c>
      <c r="E38" s="105" t="e">
        <f>IF(ISBLANK($B38), "", SUMIF(#REF!,$B38,Transactions!$C:$C))</f>
        <v>#REF!</v>
      </c>
      <c r="F38" s="110" t="e">
        <f t="shared" si="2"/>
        <v>#REF!</v>
      </c>
      <c r="G38" s="111"/>
      <c r="H38" s="145"/>
      <c r="I38" s="119"/>
      <c r="J38" s="114"/>
      <c r="K38" s="105" t="str">
        <f>IF(ISBLANK($H38), "", SUMIF(#REF!,$H38,Transactions!$D:$D))</f>
        <v/>
      </c>
      <c r="L38" s="110" t="str">
        <f t="shared" si="4"/>
        <v/>
      </c>
      <c r="M38" s="80"/>
    </row>
    <row r="39" spans="1:13" ht="18" customHeight="1" x14ac:dyDescent="0.35">
      <c r="A39" s="80"/>
      <c r="B39" s="118" t="s">
        <v>44</v>
      </c>
      <c r="C39" s="119"/>
      <c r="D39" s="109">
        <v>0</v>
      </c>
      <c r="E39" s="105" t="e">
        <f>IF(ISBLANK($B39), "", SUMIF(#REF!,$B39,Transactions!$C:$C))</f>
        <v>#REF!</v>
      </c>
      <c r="F39" s="110" t="e">
        <f t="shared" si="2"/>
        <v>#REF!</v>
      </c>
      <c r="G39" s="111"/>
      <c r="H39" s="145"/>
      <c r="I39" s="119"/>
      <c r="J39" s="114"/>
      <c r="K39" s="105" t="str">
        <f>IF(ISBLANK($H39), "", SUMIF(#REF!,$H39,Transactions!$D:$D))</f>
        <v/>
      </c>
      <c r="L39" s="110" t="str">
        <f t="shared" si="4"/>
        <v/>
      </c>
      <c r="M39" s="80"/>
    </row>
    <row r="40" spans="1:13" ht="18" customHeight="1" x14ac:dyDescent="0.35">
      <c r="A40" s="80"/>
      <c r="B40" s="118" t="s">
        <v>45</v>
      </c>
      <c r="C40" s="119"/>
      <c r="D40" s="115">
        <v>0</v>
      </c>
      <c r="E40" s="105" t="e">
        <f>IF(ISBLANK($B40), "", SUMIF(#REF!,$B40,Transactions!$C:$C))</f>
        <v>#REF!</v>
      </c>
      <c r="F40" s="110" t="e">
        <f t="shared" si="2"/>
        <v>#REF!</v>
      </c>
      <c r="G40" s="111"/>
      <c r="H40" s="145"/>
      <c r="I40" s="119"/>
      <c r="J40" s="114"/>
      <c r="K40" s="105" t="str">
        <f>IF(ISBLANK($H40), "", SUMIF(#REF!,$H40,Transactions!$D:$D))</f>
        <v/>
      </c>
      <c r="L40" s="110" t="str">
        <f t="shared" si="4"/>
        <v/>
      </c>
      <c r="M40" s="80"/>
    </row>
    <row r="41" spans="1:13" ht="18" customHeight="1" x14ac:dyDescent="0.35">
      <c r="A41" s="80"/>
      <c r="B41" s="118" t="s">
        <v>46</v>
      </c>
      <c r="C41" s="119"/>
      <c r="D41" s="115">
        <v>0</v>
      </c>
      <c r="E41" s="105" t="e">
        <f>IF(ISBLANK($B41), "", SUMIF(#REF!,$B41,Transactions!$C:$C))</f>
        <v>#REF!</v>
      </c>
      <c r="F41" s="110" t="e">
        <f t="shared" si="2"/>
        <v>#REF!</v>
      </c>
      <c r="G41" s="111"/>
      <c r="H41" s="145"/>
      <c r="I41" s="119"/>
      <c r="J41" s="114"/>
      <c r="K41" s="105" t="str">
        <f>IF(ISBLANK($H41), "", SUMIF(#REF!,$H41,Transactions!$D:$D))</f>
        <v/>
      </c>
      <c r="L41" s="110" t="str">
        <f t="shared" si="4"/>
        <v/>
      </c>
      <c r="M41" s="80"/>
    </row>
    <row r="42" spans="1:13" ht="18" customHeight="1" x14ac:dyDescent="0.35">
      <c r="A42" s="80"/>
      <c r="B42" s="116"/>
      <c r="C42" s="116"/>
      <c r="D42" s="115"/>
      <c r="E42" s="105"/>
      <c r="F42" s="110"/>
      <c r="G42" s="111"/>
      <c r="H42" s="117"/>
      <c r="I42" s="117"/>
      <c r="J42" s="114"/>
      <c r="K42" s="105"/>
      <c r="L42" s="110"/>
      <c r="M42" s="80"/>
    </row>
    <row r="43" spans="1:13" ht="18" customHeight="1" x14ac:dyDescent="0.35">
      <c r="A43" s="80"/>
      <c r="B43" s="116"/>
      <c r="C43" s="116"/>
      <c r="D43" s="115"/>
      <c r="E43" s="105"/>
      <c r="F43" s="110"/>
      <c r="G43" s="111"/>
      <c r="H43" s="117"/>
      <c r="I43" s="117"/>
      <c r="J43" s="114"/>
      <c r="K43" s="105"/>
      <c r="L43" s="110"/>
      <c r="M43" s="80"/>
    </row>
    <row r="44" spans="1:13" ht="18" customHeight="1" x14ac:dyDescent="0.35">
      <c r="A44" s="80"/>
      <c r="B44" s="118"/>
      <c r="C44" s="119"/>
      <c r="D44" s="109"/>
      <c r="E44" s="105" t="str">
        <f>IF(ISBLANK($B44), "", SUMIF(#REF!,$B44,Transactions!$C:$C))</f>
        <v/>
      </c>
      <c r="F44" s="110" t="str">
        <f>IF(ISBLANK($B44), "", D44-E44)</f>
        <v/>
      </c>
      <c r="G44" s="111"/>
      <c r="H44" s="145"/>
      <c r="I44" s="119"/>
      <c r="J44" s="114"/>
      <c r="K44" s="105" t="str">
        <f>IF(ISBLANK($H44), "", SUMIF(#REF!,$H44,Transactions!$D:$D))</f>
        <v/>
      </c>
      <c r="L44" s="110" t="str">
        <f>IF(ISBLANK($H44), "", K44-J44)</f>
        <v/>
      </c>
      <c r="M44" s="80"/>
    </row>
  </sheetData>
  <mergeCells count="54">
    <mergeCell ref="H40:I40"/>
    <mergeCell ref="H41:I41"/>
    <mergeCell ref="H44:I44"/>
    <mergeCell ref="B31:C31"/>
    <mergeCell ref="H31:I31"/>
    <mergeCell ref="B32:C32"/>
    <mergeCell ref="H32:I32"/>
    <mergeCell ref="B33:C33"/>
    <mergeCell ref="H33:I33"/>
    <mergeCell ref="H34:I34"/>
    <mergeCell ref="H35:I35"/>
    <mergeCell ref="H36:I36"/>
    <mergeCell ref="H37:I37"/>
    <mergeCell ref="H38:I38"/>
    <mergeCell ref="H39:I39"/>
    <mergeCell ref="B41:C41"/>
    <mergeCell ref="H30:I30"/>
    <mergeCell ref="B24:C24"/>
    <mergeCell ref="B27:C27"/>
    <mergeCell ref="H27:I27"/>
    <mergeCell ref="B28:C28"/>
    <mergeCell ref="H28:I28"/>
    <mergeCell ref="B29:C29"/>
    <mergeCell ref="B30:C30"/>
    <mergeCell ref="D22:F22"/>
    <mergeCell ref="J22:L22"/>
    <mergeCell ref="D23:F23"/>
    <mergeCell ref="J23:L23"/>
    <mergeCell ref="H29:I29"/>
    <mergeCell ref="I16:K16"/>
    <mergeCell ref="I17:K17"/>
    <mergeCell ref="B20:F20"/>
    <mergeCell ref="D21:F21"/>
    <mergeCell ref="J21:L21"/>
    <mergeCell ref="J8:K8"/>
    <mergeCell ref="D12:D15"/>
    <mergeCell ref="E12:E15"/>
    <mergeCell ref="I13:K13"/>
    <mergeCell ref="I14:K14"/>
    <mergeCell ref="I15:K15"/>
    <mergeCell ref="B2:H2"/>
    <mergeCell ref="I2:L2"/>
    <mergeCell ref="B3:G4"/>
    <mergeCell ref="I3:L3"/>
    <mergeCell ref="I4:M5"/>
    <mergeCell ref="B5:G6"/>
    <mergeCell ref="B44:C44"/>
    <mergeCell ref="B34:C34"/>
    <mergeCell ref="B35:C35"/>
    <mergeCell ref="B36:C36"/>
    <mergeCell ref="B37:C37"/>
    <mergeCell ref="B38:C38"/>
    <mergeCell ref="B39:C39"/>
    <mergeCell ref="B40:C40"/>
  </mergeCells>
  <conditionalFormatting sqref="B27:C44 H27:H44">
    <cfRule type="notContainsBlanks" dxfId="4" priority="1">
      <formula>LEN(TRIM(B27))&gt;0</formula>
    </cfRule>
  </conditionalFormatting>
  <conditionalFormatting sqref="D27:D44">
    <cfRule type="expression" dxfId="3" priority="2">
      <formula>NOT(ISBLANK(B27))</formula>
    </cfRule>
  </conditionalFormatting>
  <conditionalFormatting sqref="J27:J44">
    <cfRule type="expression" dxfId="2" priority="3">
      <formula>NOT(ISBLANK(H27))</formula>
    </cfRule>
  </conditionalFormatting>
  <conditionalFormatting sqref="M26:M33 F26:F44 L34:L44">
    <cfRule type="cellIs" dxfId="1" priority="4" operator="lessThan">
      <formula>0</formula>
    </cfRule>
  </conditionalFormatting>
  <conditionalFormatting sqref="M27:M33 F27:F44 L34:L44">
    <cfRule type="cellIs" dxfId="0" priority="5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Transactions</vt:lpstr>
      <vt:lpstr>Sheet7</vt:lpstr>
      <vt:lpstr>Summary</vt:lpstr>
      <vt:lpstr>StartingBalance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CHARITY KAPALU</dc:creator>
  <cp:lastModifiedBy>CHARITY KAPALU</cp:lastModifiedBy>
  <dcterms:created xsi:type="dcterms:W3CDTF">2025-04-03T17:41:10Z</dcterms:created>
  <dcterms:modified xsi:type="dcterms:W3CDTF">2025-04-14T12:36:44Z</dcterms:modified>
</cp:coreProperties>
</file>