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iffy\Desktop\entrapov\"/>
    </mc:Choice>
  </mc:AlternateContent>
  <xr:revisionPtr revIDLastSave="0" documentId="13_ncr:1_{476910FD-E345-420A-A55B-F55D7097E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</workbook>
</file>

<file path=xl/calcChain.xml><?xml version="1.0" encoding="utf-8"?>
<calcChain xmlns="http://schemas.openxmlformats.org/spreadsheetml/2006/main">
  <c r="E97" i="1" l="1"/>
  <c r="E95" i="1"/>
  <c r="E55" i="1"/>
  <c r="E50" i="1"/>
  <c r="E32" i="1"/>
  <c r="E31" i="1"/>
  <c r="E21" i="1"/>
  <c r="E19" i="1"/>
  <c r="E80" i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20" i="1" s="1"/>
  <c r="E22" i="1" s="1"/>
  <c r="E23" i="1" s="1"/>
  <c r="E24" i="1" s="1"/>
  <c r="E25" i="1" s="1"/>
  <c r="E26" i="1" s="1"/>
  <c r="E27" i="1" s="1"/>
  <c r="E28" i="1" s="1"/>
  <c r="E29" i="1" s="1"/>
  <c r="E30" i="1" s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C1" i="1"/>
  <c r="E96" i="1" l="1"/>
  <c r="E98" i="1" s="1"/>
  <c r="E99" i="1" s="1"/>
  <c r="E100" i="1" s="1"/>
  <c r="E101" i="1" s="1"/>
  <c r="E102" i="1" s="1"/>
  <c r="E103" i="1" s="1"/>
  <c r="E104" i="1" s="1"/>
  <c r="E105" i="1" s="1"/>
  <c r="E106" i="1" s="1"/>
  <c r="E33" i="1"/>
  <c r="E34" i="1" s="1"/>
  <c r="E35" i="1" s="1"/>
  <c r="E26" i="3"/>
  <c r="C22" i="3" s="1"/>
  <c r="M26" i="3"/>
  <c r="K26" i="3"/>
  <c r="I22" i="3" s="1"/>
  <c r="F26" i="3"/>
  <c r="E107" i="1" l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D1" i="1"/>
  <c r="E36" i="1"/>
  <c r="E37" i="1" s="1"/>
  <c r="E38" i="1" s="1"/>
  <c r="E39" i="1" s="1"/>
  <c r="E40" i="1" s="1"/>
  <c r="E41" i="1" s="1"/>
  <c r="E42" i="1" s="1"/>
  <c r="E17" i="3"/>
  <c r="I13" i="3" s="1"/>
  <c r="I14" i="3" s="1"/>
  <c r="E131" i="1" l="1"/>
  <c r="E132" i="1" s="1"/>
  <c r="E133" i="1" s="1"/>
  <c r="I15" i="3"/>
  <c r="E43" i="1"/>
  <c r="E134" i="1" l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44" i="1"/>
  <c r="E45" i="1" s="1"/>
  <c r="E46" i="1" s="1"/>
  <c r="E47" i="1" s="1"/>
  <c r="E48" i="1" l="1"/>
  <c r="E49" i="1" s="1"/>
  <c r="E51" i="1" s="1"/>
  <c r="E52" i="1" s="1"/>
  <c r="E53" i="1" s="1"/>
  <c r="E54" i="1" s="1"/>
  <c r="E56" i="1" s="1"/>
  <c r="E57" i="1" s="1"/>
  <c r="E58" i="1" l="1"/>
  <c r="E59" i="1" s="1"/>
  <c r="E60" i="1" s="1"/>
  <c r="E61" i="1" s="1"/>
  <c r="E62" i="1" l="1"/>
  <c r="E63" i="1" s="1"/>
  <c r="E64" i="1" s="1"/>
  <c r="E65" i="1" l="1"/>
  <c r="E66" i="1" l="1"/>
  <c r="E67" i="1" s="1"/>
  <c r="E68" i="1" s="1"/>
  <c r="E69" i="1" s="1"/>
  <c r="E70" i="1" s="1"/>
  <c r="E71" i="1" s="1"/>
  <c r="E72" i="1" s="1"/>
  <c r="E73" i="1" s="1"/>
</calcChain>
</file>

<file path=xl/sharedStrings.xml><?xml version="1.0" encoding="utf-8"?>
<sst xmlns="http://schemas.openxmlformats.org/spreadsheetml/2006/main" count="200" uniqueCount="110">
  <si>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</si>
  <si>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</si>
  <si>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</si>
  <si>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</si>
  <si>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</si>
  <si>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</si>
  <si>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</si>
  <si>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</si>
  <si>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</si>
  <si>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</si>
  <si>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</si>
  <si>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</si>
  <si>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</si>
  <si>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</si>
  <si>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</si>
  <si>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</si>
  <si>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</si>
  <si>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</si>
  <si>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</si>
  <si>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</si>
  <si>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</si>
  <si>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</si>
  <si>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</si>
  <si>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</si>
  <si>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</si>
  <si>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</si>
  <si>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</si>
  <si>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</si>
  <si>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</si>
  <si>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</si>
  <si>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</si>
  <si>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</si>
  <si>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</si>
  <si>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</si>
  <si>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</si>
  <si>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</si>
  <si>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</si>
  <si>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</si>
  <si>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</si>
  <si>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</si>
  <si>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</si>
  <si>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</si>
  <si>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</si>
  <si>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</si>
  <si>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</si>
  <si>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</si>
  <si>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</si>
  <si>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Delivery man</t>
  </si>
  <si>
    <t>Self Salary</t>
  </si>
  <si>
    <t>Ending Cash Balance</t>
  </si>
  <si>
    <t>Purchased 5packs of squared beads</t>
  </si>
  <si>
    <t>Purchased 5packsof Pearl beads</t>
  </si>
  <si>
    <t>Purchased 1bundle of fishing line</t>
  </si>
  <si>
    <t>Purchase of thread</t>
  </si>
  <si>
    <t>Purchased a pack of packaging rubber</t>
  </si>
  <si>
    <t>Purchased 2packs of Acrylic beads</t>
  </si>
  <si>
    <t xml:space="preserve">Purchased a pair of scissors </t>
  </si>
  <si>
    <t>Purchased a pin</t>
  </si>
  <si>
    <t>Purchased a pair of pliers</t>
  </si>
  <si>
    <t>Purchased of 2packs Glass beads</t>
  </si>
  <si>
    <t>Supply of 2 large acrylic beads purse</t>
  </si>
  <si>
    <t xml:space="preserve">supply of 2 small squared beads </t>
  </si>
  <si>
    <t>supply of 3 glass beads handbag</t>
  </si>
  <si>
    <t>supply of 10 key holders</t>
  </si>
  <si>
    <t>supply of 5 customised pearl beaded anklets</t>
  </si>
  <si>
    <t>supply of 1 large squared handbag</t>
  </si>
  <si>
    <t>supply of 2 customised glass waist beads</t>
  </si>
  <si>
    <t>supply of 5 customised wrist beads</t>
  </si>
  <si>
    <t>Purchased 3 bundle of fishing line</t>
  </si>
  <si>
    <t>Purchased 100pcs of key holder</t>
  </si>
  <si>
    <t>Purchased 100pcs of letters of the alphabets</t>
  </si>
  <si>
    <t>Purchased 3bundle of fishing line</t>
  </si>
  <si>
    <t>purchased a pack of glow in the dark captions</t>
  </si>
  <si>
    <t>Supply 30pcs of key holders</t>
  </si>
  <si>
    <t>Supply 3 glass bead handbag</t>
  </si>
  <si>
    <t>supply of 2 customised waist beads</t>
  </si>
  <si>
    <t>supply of 2 customised wrist beads bracelet</t>
  </si>
  <si>
    <t>supply of 3 customised waist beads</t>
  </si>
  <si>
    <t>supply of 1 large acrylic bead handbag</t>
  </si>
  <si>
    <t>supply of 3 customised wrist beads bracelet</t>
  </si>
  <si>
    <t>supply of 8 customised beads anklet</t>
  </si>
  <si>
    <t>supply of a customised mixture of beads large handbag</t>
  </si>
  <si>
    <t>purchase of 4 small pearl beads</t>
  </si>
  <si>
    <t>purchase of 100pcs of key holders</t>
  </si>
  <si>
    <t>supply of 30 customised keyholders</t>
  </si>
  <si>
    <t>supply of 3 wrist bead bracelet</t>
  </si>
  <si>
    <t>supply of 1 wrist bead bracelet</t>
  </si>
  <si>
    <t>supply of 3 bead anklet</t>
  </si>
  <si>
    <t>supply of 10 customised keyholders</t>
  </si>
  <si>
    <t>supply of 2 customised pearl beaded waist beads</t>
  </si>
  <si>
    <t>purchased 2 packs of glass beads</t>
  </si>
  <si>
    <t>Purchased 5 packs of small glass beads</t>
  </si>
  <si>
    <t>Purchase 3 thread</t>
  </si>
  <si>
    <t>Purchased 4packs of Acrylic beads</t>
  </si>
  <si>
    <t>Purchased of 4packs Glass beads</t>
  </si>
  <si>
    <t>supply of 1 customised pearl beaded waist beads</t>
  </si>
  <si>
    <t>purchase of 50pcs of key holders</t>
  </si>
  <si>
    <t>supply of 3 customised bead anklet</t>
  </si>
  <si>
    <t>Supply of 3 large acrylic beads purse</t>
  </si>
  <si>
    <t>supply of 2 large acrylic bead handbag</t>
  </si>
  <si>
    <t>supply of 2 large squared handbag</t>
  </si>
  <si>
    <t>supply of 3 customised glass waist beads</t>
  </si>
  <si>
    <t>Purchased 3 packs of small glass beads</t>
  </si>
  <si>
    <t>Purchased 2bundle of fishing line</t>
  </si>
  <si>
    <t>purchased a pack of glass beads</t>
  </si>
  <si>
    <t>Purchased of 3packs Glass beads</t>
  </si>
  <si>
    <t>Purchased 3packs of Acrylic beads</t>
  </si>
  <si>
    <t>Purchased of 1packs Glass beads</t>
  </si>
  <si>
    <t>Purchased 3packsof Pearl beads</t>
  </si>
  <si>
    <t>purchased a pack of glow in the dark butterflies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</si>
</sst>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&quot;$&quot;#,##0"/>
    <numFmt numFmtId="167" formatCode="mmmm&quot; &quot;yyyy"/>
    <numFmt numFmtId="168" formatCode="\+#,###%;\-#,###%;0%"/>
    <numFmt numFmtId="169" formatCode="\+\$#,###;\-\$#,###;\$0"/>
  </numFmts>
  <fonts count="52" x14ac:knownFonts="1">
    <font>
      <sz val="10"/>
      <color rgb="FF00000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46524"/>
      <name val="Lato"/>
    </font>
    <font>
      <b/>
      <sz val="11"/>
      <color rgb="FF000000"/>
      <name val="Arial"/>
      <family val="2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  <family val="2"/>
    </font>
    <font>
      <sz val="10"/>
      <color rgb="FF576475"/>
      <name val="Lato"/>
      <family val="2"/>
    </font>
    <font>
      <sz val="10"/>
      <color rgb="FF000000"/>
      <name val="Arial"/>
      <family val="2"/>
    </font>
    <font>
      <b/>
      <sz val="10"/>
      <color rgb="FF576475"/>
      <name val="Lato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9" fillId="0" borderId="0" applyFont="0" applyFill="0" applyBorder="0" applyAlignment="0" applyProtection="0"/>
  </cellStyleXfs>
  <cellXfs count="153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6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7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6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6" fontId="30" fillId="0" borderId="0" xfId="0" applyNumberFormat="1" applyFont="1" applyAlignment="1">
      <alignment horizontal="left"/>
    </xf>
    <xf numFmtId="166" fontId="5" fillId="0" borderId="0" xfId="0" applyNumberFormat="1" applyFont="1"/>
    <xf numFmtId="0" fontId="27" fillId="0" borderId="0" xfId="0" applyFont="1" applyAlignment="1">
      <alignment horizontal="left" vertical="top"/>
    </xf>
    <xf numFmtId="166" fontId="27" fillId="0" borderId="7" xfId="0" applyNumberFormat="1" applyFont="1" applyBorder="1" applyAlignment="1">
      <alignment horizontal="center" vertical="top"/>
    </xf>
    <xf numFmtId="166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6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6" fontId="42" fillId="0" borderId="16" xfId="0" applyNumberFormat="1" applyFont="1" applyBorder="1" applyAlignment="1">
      <alignment horizontal="right" vertical="top"/>
    </xf>
    <xf numFmtId="169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6" fontId="44" fillId="0" borderId="19" xfId="0" applyNumberFormat="1" applyFont="1" applyBorder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9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6" fontId="46" fillId="0" borderId="25" xfId="0" applyNumberFormat="1" applyFont="1" applyBorder="1"/>
    <xf numFmtId="166" fontId="44" fillId="0" borderId="25" xfId="0" applyNumberFormat="1" applyFont="1" applyBorder="1" applyAlignment="1">
      <alignment horizontal="right"/>
    </xf>
    <xf numFmtId="166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8" fontId="9" fillId="4" borderId="0" xfId="0" applyNumberFormat="1" applyFont="1" applyFill="1" applyAlignment="1">
      <alignment vertical="center"/>
    </xf>
    <xf numFmtId="8" fontId="9" fillId="2" borderId="0" xfId="0" applyNumberFormat="1" applyFont="1" applyFill="1" applyAlignment="1">
      <alignment vertical="center"/>
    </xf>
    <xf numFmtId="0" fontId="48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8" fontId="0" fillId="0" borderId="0" xfId="0" applyNumberFormat="1"/>
    <xf numFmtId="0" fontId="47" fillId="0" borderId="0" xfId="0" applyFont="1"/>
    <xf numFmtId="0" fontId="48" fillId="3" borderId="0" xfId="0" applyFont="1" applyFill="1" applyAlignment="1">
      <alignment horizontal="left" vertical="center"/>
    </xf>
    <xf numFmtId="8" fontId="47" fillId="0" borderId="0" xfId="0" applyNumberFormat="1" applyFont="1"/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0" fillId="0" borderId="0" xfId="1" applyFont="1"/>
    <xf numFmtId="44" fontId="8" fillId="2" borderId="3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0" fontId="50" fillId="3" borderId="0" xfId="0" applyFont="1" applyFill="1" applyAlignment="1">
      <alignment horizontal="left" vertical="center"/>
    </xf>
    <xf numFmtId="44" fontId="51" fillId="0" borderId="0" xfId="1" applyFont="1"/>
    <xf numFmtId="8" fontId="51" fillId="0" borderId="0" xfId="0" applyNumberFormat="1" applyFont="1"/>
    <xf numFmtId="166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6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8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6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6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6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" sqref="B12"/>
    </sheetView>
  </sheetViews>
  <sheetFormatPr defaultColWidth="12.7109375" defaultRowHeight="15.75" customHeight="1" x14ac:dyDescent="0.2"/>
  <cols>
    <col min="1" max="1" width="15.42578125" customWidth="1"/>
    <col min="2" max="2" width="56" customWidth="1"/>
    <col min="3" max="3" width="14.28515625" customWidth="1"/>
    <col min="4" max="4" width="13.7109375" customWidth="1"/>
    <col min="5" max="6" width="11.7109375" customWidth="1"/>
  </cols>
  <sheetData>
    <row r="1" spans="1:6" ht="27.75" hidden="1" customHeight="1" x14ac:dyDescent="0.25">
      <c r="A1" s="1"/>
      <c r="B1" s="2"/>
      <c r="C1" s="3">
        <f t="shared" ref="C1:D1" si="0">SUM(C3:C997)</f>
        <v>1944.0999999999995</v>
      </c>
      <c r="D1" s="4">
        <f t="shared" si="0"/>
        <v>2245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">
      <c r="A3" s="13">
        <v>45717</v>
      </c>
      <c r="B3" s="14" t="s">
        <v>6</v>
      </c>
      <c r="C3" s="15"/>
      <c r="D3" s="15"/>
      <c r="E3" s="109">
        <v>220</v>
      </c>
      <c r="F3" s="16"/>
    </row>
    <row r="4" spans="1:6" ht="19.5" customHeight="1" x14ac:dyDescent="0.2">
      <c r="A4" s="13">
        <v>45717</v>
      </c>
      <c r="B4" s="17" t="s">
        <v>50</v>
      </c>
      <c r="C4" s="117">
        <v>60</v>
      </c>
      <c r="D4" s="118"/>
      <c r="E4" s="110">
        <f t="shared" ref="E4:E14" si="1">E3-C4</f>
        <v>160</v>
      </c>
      <c r="F4" s="16"/>
    </row>
    <row r="5" spans="1:6" ht="19.5" customHeight="1" x14ac:dyDescent="0.2">
      <c r="A5" s="13">
        <v>45717</v>
      </c>
      <c r="B5" s="17" t="s">
        <v>51</v>
      </c>
      <c r="C5" s="117">
        <v>60</v>
      </c>
      <c r="D5" s="118"/>
      <c r="E5" s="110">
        <f t="shared" si="1"/>
        <v>100</v>
      </c>
      <c r="F5" s="16"/>
    </row>
    <row r="6" spans="1:6" ht="19.5" customHeight="1" x14ac:dyDescent="0.2">
      <c r="A6" s="13">
        <v>45717</v>
      </c>
      <c r="B6" s="111" t="s">
        <v>52</v>
      </c>
      <c r="C6" s="117">
        <v>15</v>
      </c>
      <c r="D6" s="118"/>
      <c r="E6" s="110">
        <f t="shared" si="1"/>
        <v>85</v>
      </c>
      <c r="F6" s="16"/>
    </row>
    <row r="7" spans="1:6" ht="19.5" customHeight="1" x14ac:dyDescent="0.2">
      <c r="A7" s="13">
        <v>45717</v>
      </c>
      <c r="B7" s="17" t="s">
        <v>53</v>
      </c>
      <c r="C7" s="117">
        <v>2</v>
      </c>
      <c r="D7" s="118"/>
      <c r="E7" s="110">
        <f t="shared" si="1"/>
        <v>83</v>
      </c>
      <c r="F7" s="16"/>
    </row>
    <row r="8" spans="1:6" ht="19.5" customHeight="1" x14ac:dyDescent="0.2">
      <c r="A8" s="13">
        <v>45717</v>
      </c>
      <c r="B8" s="17" t="s">
        <v>54</v>
      </c>
      <c r="C8" s="117">
        <v>2.58</v>
      </c>
      <c r="D8" s="118"/>
      <c r="E8" s="110">
        <f t="shared" si="1"/>
        <v>80.42</v>
      </c>
      <c r="F8" s="16"/>
    </row>
    <row r="9" spans="1:6" ht="19.5" customHeight="1" x14ac:dyDescent="0.2">
      <c r="A9" s="13">
        <v>45717</v>
      </c>
      <c r="B9" s="17" t="s">
        <v>55</v>
      </c>
      <c r="C9" s="117">
        <v>30</v>
      </c>
      <c r="D9" s="118"/>
      <c r="E9" s="110">
        <f t="shared" si="1"/>
        <v>50.42</v>
      </c>
      <c r="F9" s="16"/>
    </row>
    <row r="10" spans="1:6" ht="19.5" customHeight="1" x14ac:dyDescent="0.2">
      <c r="A10" s="13">
        <v>45717</v>
      </c>
      <c r="B10" s="17" t="s">
        <v>56</v>
      </c>
      <c r="C10" s="117">
        <v>1.2</v>
      </c>
      <c r="D10" s="118"/>
      <c r="E10" s="110">
        <f t="shared" si="1"/>
        <v>49.22</v>
      </c>
      <c r="F10" s="16"/>
    </row>
    <row r="11" spans="1:6" ht="19.5" customHeight="1" x14ac:dyDescent="0.2">
      <c r="A11" s="13">
        <v>45717</v>
      </c>
      <c r="B11" s="111" t="s">
        <v>57</v>
      </c>
      <c r="C11" s="117">
        <v>0.5</v>
      </c>
      <c r="D11" s="118"/>
      <c r="E11" s="110">
        <f t="shared" si="1"/>
        <v>48.72</v>
      </c>
      <c r="F11" s="16"/>
    </row>
    <row r="12" spans="1:6" ht="19.5" customHeight="1" x14ac:dyDescent="0.2">
      <c r="A12" s="13">
        <v>45717</v>
      </c>
      <c r="B12" s="17" t="s">
        <v>58</v>
      </c>
      <c r="C12" s="117">
        <v>2.4300000000000002</v>
      </c>
      <c r="D12" s="118"/>
      <c r="E12" s="110">
        <f t="shared" si="1"/>
        <v>46.29</v>
      </c>
      <c r="F12" s="16"/>
    </row>
    <row r="13" spans="1:6" ht="19.5" customHeight="1" x14ac:dyDescent="0.2">
      <c r="A13" s="13">
        <v>45717</v>
      </c>
      <c r="B13" s="111" t="s">
        <v>59</v>
      </c>
      <c r="C13" s="117">
        <v>40</v>
      </c>
      <c r="D13" s="118"/>
      <c r="E13" s="110">
        <f t="shared" si="1"/>
        <v>6.2899999999999991</v>
      </c>
      <c r="F13" s="16"/>
    </row>
    <row r="14" spans="1:6" ht="19.5" customHeight="1" x14ac:dyDescent="0.2">
      <c r="A14" s="13">
        <v>45717</v>
      </c>
      <c r="B14" s="111" t="s">
        <v>36</v>
      </c>
      <c r="C14" s="117">
        <v>2.5</v>
      </c>
      <c r="D14" s="118"/>
      <c r="E14" s="110">
        <f t="shared" si="1"/>
        <v>3.7899999999999991</v>
      </c>
      <c r="F14" s="16"/>
    </row>
    <row r="15" spans="1:6" ht="19.5" customHeight="1" x14ac:dyDescent="0.2">
      <c r="A15" s="13">
        <v>45720</v>
      </c>
      <c r="B15" s="111" t="s">
        <v>60</v>
      </c>
      <c r="C15" s="117"/>
      <c r="D15" s="118">
        <v>60</v>
      </c>
      <c r="E15" s="110">
        <f t="shared" ref="E15:E20" si="2">E14+D15</f>
        <v>63.79</v>
      </c>
      <c r="F15" s="16"/>
    </row>
    <row r="16" spans="1:6" ht="19.5" customHeight="1" x14ac:dyDescent="0.2">
      <c r="A16" s="13">
        <v>45720</v>
      </c>
      <c r="B16" s="111" t="s">
        <v>61</v>
      </c>
      <c r="C16" s="117"/>
      <c r="D16" s="118">
        <v>30</v>
      </c>
      <c r="E16" s="110">
        <f t="shared" si="2"/>
        <v>93.789999999999992</v>
      </c>
      <c r="F16" s="16"/>
    </row>
    <row r="17" spans="1:6" ht="19.5" customHeight="1" x14ac:dyDescent="0.2">
      <c r="A17" s="13">
        <v>45720</v>
      </c>
      <c r="B17" s="17" t="s">
        <v>89</v>
      </c>
      <c r="C17" s="117"/>
      <c r="D17" s="118">
        <v>40</v>
      </c>
      <c r="E17" s="110">
        <f t="shared" si="2"/>
        <v>133.79</v>
      </c>
      <c r="F17" s="16"/>
    </row>
    <row r="18" spans="1:6" ht="19.5" customHeight="1" x14ac:dyDescent="0.2">
      <c r="A18" s="13">
        <v>45720</v>
      </c>
      <c r="B18" s="17" t="s">
        <v>62</v>
      </c>
      <c r="C18" s="117"/>
      <c r="D18" s="118">
        <v>40</v>
      </c>
      <c r="E18" s="110">
        <f t="shared" si="2"/>
        <v>173.79</v>
      </c>
      <c r="F18" s="16"/>
    </row>
    <row r="19" spans="1:6" ht="19.5" customHeight="1" x14ac:dyDescent="0.2">
      <c r="A19" s="13">
        <v>45720</v>
      </c>
      <c r="B19" s="17" t="s">
        <v>36</v>
      </c>
      <c r="C19" s="117">
        <v>2.5</v>
      </c>
      <c r="D19" s="118"/>
      <c r="E19" s="110">
        <f>E18-C19</f>
        <v>171.29</v>
      </c>
      <c r="F19" s="16"/>
    </row>
    <row r="20" spans="1:6" ht="19.5" customHeight="1" x14ac:dyDescent="0.2">
      <c r="A20" s="13">
        <v>45720</v>
      </c>
      <c r="B20" s="17" t="s">
        <v>63</v>
      </c>
      <c r="C20" s="117"/>
      <c r="D20" s="118">
        <v>25</v>
      </c>
      <c r="E20" s="110">
        <f t="shared" si="2"/>
        <v>196.29</v>
      </c>
      <c r="F20" s="16"/>
    </row>
    <row r="21" spans="1:6" ht="19.5" customHeight="1" x14ac:dyDescent="0.2">
      <c r="A21" s="13">
        <v>45720</v>
      </c>
      <c r="B21" s="17" t="s">
        <v>64</v>
      </c>
      <c r="C21" s="117"/>
      <c r="D21" s="118">
        <v>30</v>
      </c>
      <c r="E21" s="110">
        <f>E20+D21</f>
        <v>226.29</v>
      </c>
      <c r="F21" s="16"/>
    </row>
    <row r="22" spans="1:6" ht="19.5" customHeight="1" x14ac:dyDescent="0.2">
      <c r="A22" s="13">
        <v>45720</v>
      </c>
      <c r="B22" s="17" t="s">
        <v>51</v>
      </c>
      <c r="C22" s="117">
        <v>60</v>
      </c>
      <c r="D22" s="118"/>
      <c r="E22" s="110">
        <f t="shared" ref="E21:E27" si="3">E21-C22</f>
        <v>166.29</v>
      </c>
      <c r="F22" s="16"/>
    </row>
    <row r="23" spans="1:6" ht="19.5" customHeight="1" x14ac:dyDescent="0.2">
      <c r="A23" s="13">
        <v>45720</v>
      </c>
      <c r="B23" s="111" t="s">
        <v>59</v>
      </c>
      <c r="C23" s="117">
        <v>60</v>
      </c>
      <c r="D23" s="118"/>
      <c r="E23" s="110">
        <f t="shared" si="3"/>
        <v>106.28999999999999</v>
      </c>
      <c r="F23" s="16"/>
    </row>
    <row r="24" spans="1:6" ht="19.5" customHeight="1" x14ac:dyDescent="0.2">
      <c r="A24" s="13">
        <v>45720</v>
      </c>
      <c r="B24" s="17" t="s">
        <v>55</v>
      </c>
      <c r="C24" s="117">
        <v>30</v>
      </c>
      <c r="D24" s="118"/>
      <c r="E24" s="110">
        <f t="shared" si="3"/>
        <v>76.289999999999992</v>
      </c>
      <c r="F24" s="16"/>
    </row>
    <row r="25" spans="1:6" ht="19.5" customHeight="1" x14ac:dyDescent="0.2">
      <c r="A25" s="13">
        <v>45720</v>
      </c>
      <c r="B25" s="111" t="s">
        <v>52</v>
      </c>
      <c r="C25" s="117">
        <v>26</v>
      </c>
      <c r="D25" s="118"/>
      <c r="E25" s="110">
        <f t="shared" si="3"/>
        <v>50.289999999999992</v>
      </c>
      <c r="F25" s="16"/>
    </row>
    <row r="26" spans="1:6" ht="19.5" customHeight="1" x14ac:dyDescent="0.2">
      <c r="A26" s="13">
        <v>45720</v>
      </c>
      <c r="B26" s="17" t="s">
        <v>54</v>
      </c>
      <c r="C26" s="117">
        <v>2.58</v>
      </c>
      <c r="D26" s="118"/>
      <c r="E26" s="110">
        <f t="shared" si="3"/>
        <v>47.709999999999994</v>
      </c>
      <c r="F26" s="16"/>
    </row>
    <row r="27" spans="1:6" ht="19.5" customHeight="1" x14ac:dyDescent="0.2">
      <c r="A27" s="13">
        <v>45720</v>
      </c>
      <c r="B27" s="17" t="s">
        <v>36</v>
      </c>
      <c r="C27" s="117">
        <v>2.5</v>
      </c>
      <c r="D27" s="118"/>
      <c r="E27" s="110">
        <f t="shared" si="3"/>
        <v>45.209999999999994</v>
      </c>
      <c r="F27" s="16"/>
    </row>
    <row r="28" spans="1:6" ht="19.5" customHeight="1" x14ac:dyDescent="0.2">
      <c r="A28" s="13">
        <v>45723</v>
      </c>
      <c r="B28" s="17" t="s">
        <v>65</v>
      </c>
      <c r="C28" s="119"/>
      <c r="D28" s="118">
        <v>50</v>
      </c>
      <c r="E28" s="110">
        <f>E27+D28</f>
        <v>95.21</v>
      </c>
      <c r="F28" s="16"/>
    </row>
    <row r="29" spans="1:6" ht="19.5" customHeight="1" x14ac:dyDescent="0.2">
      <c r="A29" s="13">
        <v>45723</v>
      </c>
      <c r="B29" s="17" t="s">
        <v>66</v>
      </c>
      <c r="C29" s="117"/>
      <c r="D29" s="118">
        <v>40</v>
      </c>
      <c r="E29" s="110">
        <f>E28+D29</f>
        <v>135.20999999999998</v>
      </c>
      <c r="F29" s="16"/>
    </row>
    <row r="30" spans="1:6" ht="19.5" customHeight="1" x14ac:dyDescent="0.2">
      <c r="A30" s="13">
        <v>45723</v>
      </c>
      <c r="B30" s="18" t="s">
        <v>67</v>
      </c>
      <c r="C30" s="120"/>
      <c r="D30" s="121">
        <v>50</v>
      </c>
      <c r="E30" s="110">
        <f>E29+D30</f>
        <v>185.20999999999998</v>
      </c>
      <c r="F30" s="16"/>
    </row>
    <row r="31" spans="1:6" ht="15.75" customHeight="1" x14ac:dyDescent="0.2">
      <c r="A31" s="13">
        <v>45723</v>
      </c>
      <c r="B31" s="112" t="s">
        <v>36</v>
      </c>
      <c r="C31" s="119">
        <v>2.5</v>
      </c>
      <c r="D31" s="119"/>
      <c r="E31" s="113">
        <f>E30-C31</f>
        <v>182.70999999999998</v>
      </c>
    </row>
    <row r="32" spans="1:6" ht="15.75" customHeight="1" x14ac:dyDescent="0.2">
      <c r="A32" s="13">
        <v>45725</v>
      </c>
      <c r="B32" s="112" t="s">
        <v>102</v>
      </c>
      <c r="C32" s="119">
        <v>42</v>
      </c>
      <c r="D32" s="119"/>
      <c r="E32" s="113">
        <f>E31-C32</f>
        <v>140.70999999999998</v>
      </c>
    </row>
    <row r="33" spans="1:5" ht="15.75" customHeight="1" x14ac:dyDescent="0.2">
      <c r="A33" s="13">
        <v>45725</v>
      </c>
      <c r="B33" s="112" t="s">
        <v>68</v>
      </c>
      <c r="C33" s="119">
        <v>45</v>
      </c>
      <c r="D33" s="119"/>
      <c r="E33" s="113">
        <f>E32-C33</f>
        <v>95.70999999999998</v>
      </c>
    </row>
    <row r="34" spans="1:5" ht="15.75" customHeight="1" x14ac:dyDescent="0.2">
      <c r="A34" s="13">
        <v>45725</v>
      </c>
      <c r="B34" s="115" t="s">
        <v>69</v>
      </c>
      <c r="C34" s="119">
        <v>25</v>
      </c>
      <c r="D34" s="119"/>
      <c r="E34" s="113">
        <f>E33-C34</f>
        <v>70.70999999999998</v>
      </c>
    </row>
    <row r="35" spans="1:5" ht="15.75" customHeight="1" x14ac:dyDescent="0.2">
      <c r="A35" s="13">
        <v>45725</v>
      </c>
      <c r="B35" s="112" t="s">
        <v>70</v>
      </c>
      <c r="C35" s="119">
        <v>40</v>
      </c>
      <c r="D35" s="119"/>
      <c r="E35" s="113">
        <f>E34-C35</f>
        <v>30.70999999999998</v>
      </c>
    </row>
    <row r="36" spans="1:5" ht="15.75" customHeight="1" x14ac:dyDescent="0.2">
      <c r="A36" s="13">
        <v>45725</v>
      </c>
      <c r="B36" s="115" t="s">
        <v>36</v>
      </c>
      <c r="C36" s="119">
        <v>2.5</v>
      </c>
      <c r="D36" s="119"/>
      <c r="E36" s="113">
        <f t="shared" ref="E36:E37" si="4">E35+D36</f>
        <v>30.70999999999998</v>
      </c>
    </row>
    <row r="37" spans="1:5" ht="15.75" customHeight="1" x14ac:dyDescent="0.2">
      <c r="A37" s="13">
        <v>45728</v>
      </c>
      <c r="B37" s="112" t="s">
        <v>73</v>
      </c>
      <c r="C37" s="119"/>
      <c r="D37" s="119">
        <v>75</v>
      </c>
      <c r="E37" s="113">
        <f t="shared" si="4"/>
        <v>105.70999999999998</v>
      </c>
    </row>
    <row r="38" spans="1:5" ht="15.75" customHeight="1" x14ac:dyDescent="0.2">
      <c r="A38" s="13">
        <v>45728</v>
      </c>
      <c r="B38" s="112" t="s">
        <v>47</v>
      </c>
      <c r="C38" s="119">
        <v>1.85</v>
      </c>
      <c r="D38" s="119"/>
      <c r="E38" s="113">
        <f>E37-C38</f>
        <v>103.85999999999999</v>
      </c>
    </row>
    <row r="39" spans="1:5" ht="15.75" customHeight="1" x14ac:dyDescent="0.2">
      <c r="A39" s="13">
        <v>45730</v>
      </c>
      <c r="B39" s="114" t="s">
        <v>103</v>
      </c>
      <c r="C39" s="119">
        <v>30</v>
      </c>
      <c r="D39" s="119"/>
      <c r="E39" s="113">
        <f>E38-C39</f>
        <v>73.859999999999985</v>
      </c>
    </row>
    <row r="40" spans="1:5" ht="15.75" customHeight="1" x14ac:dyDescent="0.2">
      <c r="A40" s="13">
        <v>45730</v>
      </c>
      <c r="B40" s="115" t="s">
        <v>72</v>
      </c>
      <c r="C40" s="119">
        <v>40</v>
      </c>
      <c r="D40" s="119"/>
      <c r="E40" s="113">
        <f>E39-C40</f>
        <v>33.859999999999985</v>
      </c>
    </row>
    <row r="41" spans="1:5" ht="15.75" customHeight="1" x14ac:dyDescent="0.2">
      <c r="A41" s="13">
        <v>45730</v>
      </c>
      <c r="B41" s="115" t="s">
        <v>104</v>
      </c>
      <c r="C41" s="119">
        <v>15</v>
      </c>
      <c r="D41" s="119"/>
      <c r="E41" s="113">
        <f>E40-C41</f>
        <v>18.859999999999985</v>
      </c>
    </row>
    <row r="42" spans="1:5" ht="15.75" customHeight="1" x14ac:dyDescent="0.2">
      <c r="A42" s="13">
        <v>45730</v>
      </c>
      <c r="B42" s="115" t="s">
        <v>58</v>
      </c>
      <c r="C42" s="119">
        <v>2.48</v>
      </c>
      <c r="D42" s="119"/>
      <c r="E42" s="113">
        <f>E41-C42</f>
        <v>16.379999999999985</v>
      </c>
    </row>
    <row r="43" spans="1:5" ht="15.75" customHeight="1" x14ac:dyDescent="0.2">
      <c r="A43" s="13">
        <v>45730</v>
      </c>
      <c r="B43" s="115" t="s">
        <v>36</v>
      </c>
      <c r="C43" s="119">
        <v>2.5</v>
      </c>
      <c r="D43" s="119"/>
      <c r="E43" s="116">
        <f t="shared" ref="E43:E47" si="5">E42-C43</f>
        <v>13.879999999999985</v>
      </c>
    </row>
    <row r="44" spans="1:5" ht="15.75" customHeight="1" x14ac:dyDescent="0.2">
      <c r="A44" s="13">
        <v>45734</v>
      </c>
      <c r="B44" s="115" t="s">
        <v>74</v>
      </c>
      <c r="C44" s="119"/>
      <c r="D44" s="119">
        <v>40</v>
      </c>
      <c r="E44" s="113">
        <f>E43+D44</f>
        <v>53.879999999999981</v>
      </c>
    </row>
    <row r="45" spans="1:5" ht="15.75" customHeight="1" x14ac:dyDescent="0.2">
      <c r="A45" s="13">
        <v>45734</v>
      </c>
      <c r="B45" s="115" t="s">
        <v>75</v>
      </c>
      <c r="C45" s="119"/>
      <c r="D45" s="119">
        <v>40</v>
      </c>
      <c r="E45" s="113">
        <f>E44+D45</f>
        <v>93.879999999999981</v>
      </c>
    </row>
    <row r="46" spans="1:5" ht="15.75" customHeight="1" x14ac:dyDescent="0.2">
      <c r="A46" s="13">
        <v>45734</v>
      </c>
      <c r="B46" s="115" t="s">
        <v>76</v>
      </c>
      <c r="C46" s="119"/>
      <c r="D46" s="119">
        <v>20</v>
      </c>
      <c r="E46" s="113">
        <f>E45+D46</f>
        <v>113.87999999999998</v>
      </c>
    </row>
    <row r="47" spans="1:5" ht="15.75" customHeight="1" x14ac:dyDescent="0.2">
      <c r="A47" s="13">
        <v>45734</v>
      </c>
      <c r="B47" s="115" t="s">
        <v>36</v>
      </c>
      <c r="C47" s="119">
        <v>2.5</v>
      </c>
      <c r="D47" s="119"/>
      <c r="E47" s="113">
        <f t="shared" si="5"/>
        <v>111.37999999999998</v>
      </c>
    </row>
    <row r="48" spans="1:5" ht="15.75" customHeight="1" x14ac:dyDescent="0.2">
      <c r="A48" s="13">
        <v>45736</v>
      </c>
      <c r="B48" s="115" t="s">
        <v>77</v>
      </c>
      <c r="C48" s="119"/>
      <c r="D48" s="119">
        <v>60</v>
      </c>
      <c r="E48" s="113">
        <f>E47+D48</f>
        <v>171.38</v>
      </c>
    </row>
    <row r="49" spans="1:5" ht="15.75" customHeight="1" x14ac:dyDescent="0.2">
      <c r="A49" s="13">
        <v>45736</v>
      </c>
      <c r="B49" s="115" t="s">
        <v>47</v>
      </c>
      <c r="C49" s="119">
        <v>1.85</v>
      </c>
      <c r="D49" s="119"/>
      <c r="E49" s="113">
        <f>E48-C49</f>
        <v>169.53</v>
      </c>
    </row>
    <row r="50" spans="1:5" ht="15.75" customHeight="1" x14ac:dyDescent="0.2">
      <c r="A50" s="13">
        <v>45738</v>
      </c>
      <c r="B50" s="115" t="s">
        <v>78</v>
      </c>
      <c r="C50" s="119"/>
      <c r="D50" s="119">
        <v>30</v>
      </c>
      <c r="E50" s="113">
        <f>E49+D50</f>
        <v>199.53</v>
      </c>
    </row>
    <row r="51" spans="1:5" ht="15.75" customHeight="1" x14ac:dyDescent="0.2">
      <c r="A51" s="13">
        <v>45738</v>
      </c>
      <c r="B51" s="115" t="s">
        <v>65</v>
      </c>
      <c r="C51" s="119"/>
      <c r="D51" s="119">
        <v>90</v>
      </c>
      <c r="E51" s="113">
        <f>E50+D51</f>
        <v>289.52999999999997</v>
      </c>
    </row>
    <row r="52" spans="1:5" ht="15.75" customHeight="1" x14ac:dyDescent="0.2">
      <c r="A52" s="13">
        <v>45738</v>
      </c>
      <c r="B52" s="115" t="s">
        <v>47</v>
      </c>
      <c r="C52" s="119">
        <v>1.85</v>
      </c>
      <c r="D52" s="119"/>
      <c r="E52" s="113">
        <f>E51-C52</f>
        <v>287.67999999999995</v>
      </c>
    </row>
    <row r="53" spans="1:5" ht="15.75" customHeight="1" x14ac:dyDescent="0.2">
      <c r="A53" s="13">
        <v>45741</v>
      </c>
      <c r="B53" s="115" t="s">
        <v>80</v>
      </c>
      <c r="C53" s="119"/>
      <c r="D53" s="119">
        <v>80</v>
      </c>
      <c r="E53" s="113">
        <f>E52+D53</f>
        <v>367.67999999999995</v>
      </c>
    </row>
    <row r="54" spans="1:5" ht="15.75" customHeight="1" x14ac:dyDescent="0.2">
      <c r="A54" s="13">
        <v>45741</v>
      </c>
      <c r="B54" s="115" t="s">
        <v>79</v>
      </c>
      <c r="C54" s="119"/>
      <c r="D54" s="119">
        <v>30</v>
      </c>
      <c r="E54" s="113">
        <f>E53+D54</f>
        <v>397.67999999999995</v>
      </c>
    </row>
    <row r="55" spans="1:5" ht="15.75" customHeight="1" x14ac:dyDescent="0.2">
      <c r="A55" s="13">
        <v>45741</v>
      </c>
      <c r="B55" s="115" t="s">
        <v>47</v>
      </c>
      <c r="C55" s="119">
        <v>1.85</v>
      </c>
      <c r="D55" s="119"/>
      <c r="E55" s="113">
        <f>E54-C55</f>
        <v>395.82999999999993</v>
      </c>
    </row>
    <row r="56" spans="1:5" ht="15.75" customHeight="1" x14ac:dyDescent="0.2">
      <c r="A56" s="13">
        <v>45742</v>
      </c>
      <c r="B56" s="17" t="s">
        <v>106</v>
      </c>
      <c r="C56" s="119">
        <v>45</v>
      </c>
      <c r="D56" s="119"/>
      <c r="E56" s="113">
        <f>E55-C56</f>
        <v>350.82999999999993</v>
      </c>
    </row>
    <row r="57" spans="1:5" ht="15.75" customHeight="1" x14ac:dyDescent="0.2">
      <c r="A57" s="13">
        <v>45742</v>
      </c>
      <c r="B57" s="17" t="s">
        <v>54</v>
      </c>
      <c r="C57" s="119">
        <v>2.58</v>
      </c>
      <c r="D57" s="119"/>
      <c r="E57" s="113">
        <f>E56-C57</f>
        <v>348.24999999999994</v>
      </c>
    </row>
    <row r="58" spans="1:5" ht="15.75" customHeight="1" x14ac:dyDescent="0.2">
      <c r="A58" s="13">
        <v>45742</v>
      </c>
      <c r="B58" s="111" t="s">
        <v>105</v>
      </c>
      <c r="C58" s="119">
        <v>60</v>
      </c>
      <c r="D58" s="119"/>
      <c r="E58" s="113">
        <f>E57-C58</f>
        <v>288.24999999999994</v>
      </c>
    </row>
    <row r="59" spans="1:5" ht="15.75" customHeight="1" x14ac:dyDescent="0.2">
      <c r="A59" s="13">
        <v>45744</v>
      </c>
      <c r="B59" s="115" t="s">
        <v>81</v>
      </c>
      <c r="C59" s="119"/>
      <c r="D59" s="119">
        <v>75</v>
      </c>
      <c r="E59" s="113">
        <f>E58+D59</f>
        <v>363.24999999999994</v>
      </c>
    </row>
    <row r="60" spans="1:5" ht="15.75" customHeight="1" x14ac:dyDescent="0.2">
      <c r="A60" s="13">
        <v>45744</v>
      </c>
      <c r="B60" s="115" t="s">
        <v>47</v>
      </c>
      <c r="C60" s="119">
        <v>1.85</v>
      </c>
      <c r="D60" s="119"/>
      <c r="E60" s="113">
        <f>E59-C60</f>
        <v>361.39999999999992</v>
      </c>
    </row>
    <row r="61" spans="1:5" ht="15.75" customHeight="1" x14ac:dyDescent="0.2">
      <c r="A61" s="13">
        <v>45744</v>
      </c>
      <c r="B61" s="115" t="s">
        <v>82</v>
      </c>
      <c r="C61" s="119">
        <v>40</v>
      </c>
      <c r="D61" s="119"/>
      <c r="E61" s="113">
        <f>E60-C61</f>
        <v>321.39999999999992</v>
      </c>
    </row>
    <row r="62" spans="1:5" ht="15.75" customHeight="1" x14ac:dyDescent="0.2">
      <c r="A62" s="13">
        <v>45744</v>
      </c>
      <c r="B62" s="115" t="s">
        <v>83</v>
      </c>
      <c r="C62" s="119">
        <v>25</v>
      </c>
      <c r="D62" s="119"/>
      <c r="E62" s="113">
        <f>E61-C62</f>
        <v>296.39999999999992</v>
      </c>
    </row>
    <row r="63" spans="1:5" ht="15.75" customHeight="1" x14ac:dyDescent="0.2">
      <c r="A63" s="13">
        <v>45744</v>
      </c>
      <c r="B63" s="115" t="s">
        <v>36</v>
      </c>
      <c r="C63" s="119">
        <v>2.5</v>
      </c>
      <c r="D63" s="119"/>
      <c r="E63" s="113">
        <f>E62-C63</f>
        <v>293.89999999999992</v>
      </c>
    </row>
    <row r="64" spans="1:5" ht="15.75" customHeight="1" x14ac:dyDescent="0.2">
      <c r="A64" s="13">
        <v>45746</v>
      </c>
      <c r="B64" s="115" t="s">
        <v>84</v>
      </c>
      <c r="C64" s="119"/>
      <c r="D64" s="119">
        <v>75</v>
      </c>
      <c r="E64" s="113">
        <f>E63+D64</f>
        <v>368.89999999999992</v>
      </c>
    </row>
    <row r="65" spans="1:6" ht="15.75" customHeight="1" x14ac:dyDescent="0.2">
      <c r="A65" s="13">
        <v>45746</v>
      </c>
      <c r="B65" s="115" t="s">
        <v>85</v>
      </c>
      <c r="C65" s="119"/>
      <c r="D65" s="119">
        <v>60</v>
      </c>
      <c r="E65" s="113">
        <f>E64+D65</f>
        <v>428.89999999999992</v>
      </c>
    </row>
    <row r="66" spans="1:6" ht="15.75" customHeight="1" x14ac:dyDescent="0.2">
      <c r="A66" s="13">
        <v>45746</v>
      </c>
      <c r="B66" s="115" t="s">
        <v>47</v>
      </c>
      <c r="C66" s="119">
        <v>1.85</v>
      </c>
      <c r="D66" s="119"/>
      <c r="E66" s="113">
        <f>E65-C66</f>
        <v>427.0499999999999</v>
      </c>
    </row>
    <row r="67" spans="1:6" ht="15.75" customHeight="1" x14ac:dyDescent="0.2">
      <c r="A67" s="13">
        <v>45747</v>
      </c>
      <c r="B67" s="115" t="s">
        <v>87</v>
      </c>
      <c r="C67" s="119"/>
      <c r="D67" s="119">
        <v>30</v>
      </c>
      <c r="E67" s="113">
        <f t="shared" ref="E66:E72" si="6">E66+D67</f>
        <v>457.0499999999999</v>
      </c>
    </row>
    <row r="68" spans="1:6" ht="15.75" customHeight="1" x14ac:dyDescent="0.2">
      <c r="A68" s="13">
        <v>45747</v>
      </c>
      <c r="B68" s="115" t="s">
        <v>86</v>
      </c>
      <c r="C68" s="119"/>
      <c r="D68" s="119">
        <v>20</v>
      </c>
      <c r="E68" s="113">
        <f t="shared" si="6"/>
        <v>477.0499999999999</v>
      </c>
    </row>
    <row r="69" spans="1:6" ht="15.75" customHeight="1" x14ac:dyDescent="0.2">
      <c r="A69" s="13">
        <v>45747</v>
      </c>
      <c r="B69" s="115" t="s">
        <v>88</v>
      </c>
      <c r="C69" s="119"/>
      <c r="D69" s="119">
        <v>25</v>
      </c>
      <c r="E69" s="113">
        <f t="shared" si="6"/>
        <v>502.0499999999999</v>
      </c>
    </row>
    <row r="70" spans="1:6" ht="15.75" customHeight="1" x14ac:dyDescent="0.2">
      <c r="A70" s="13">
        <v>45747</v>
      </c>
      <c r="B70" s="115" t="s">
        <v>47</v>
      </c>
      <c r="C70" s="119">
        <v>1.85</v>
      </c>
      <c r="D70" s="119"/>
      <c r="E70" s="113">
        <f>E69-C70</f>
        <v>500.19999999999987</v>
      </c>
    </row>
    <row r="71" spans="1:6" ht="15.75" customHeight="1" x14ac:dyDescent="0.2">
      <c r="A71" s="13">
        <v>45747</v>
      </c>
      <c r="B71" s="115" t="s">
        <v>48</v>
      </c>
      <c r="C71" s="119">
        <v>120</v>
      </c>
      <c r="D71" s="119"/>
      <c r="E71" s="113">
        <f>E70-C71</f>
        <v>380.19999999999987</v>
      </c>
    </row>
    <row r="72" spans="1:6" ht="15.75" customHeight="1" x14ac:dyDescent="0.2">
      <c r="A72" s="13">
        <v>45747</v>
      </c>
      <c r="B72" s="122" t="s">
        <v>49</v>
      </c>
      <c r="C72" s="119"/>
      <c r="D72" s="119"/>
      <c r="E72" s="124">
        <f t="shared" si="6"/>
        <v>380.19999999999987</v>
      </c>
    </row>
    <row r="73" spans="1:6" ht="15.75" customHeight="1" x14ac:dyDescent="0.2">
      <c r="A73" s="13">
        <v>45747</v>
      </c>
      <c r="B73" s="122" t="s">
        <v>6</v>
      </c>
      <c r="C73" s="119"/>
      <c r="D73" s="119"/>
      <c r="E73" s="124">
        <f>E72-C73</f>
        <v>380.19999999999987</v>
      </c>
    </row>
    <row r="74" spans="1:6" ht="15.75" customHeight="1" x14ac:dyDescent="0.2">
      <c r="A74" s="13"/>
      <c r="B74" s="115"/>
      <c r="C74" s="119"/>
      <c r="D74" s="119"/>
      <c r="E74" s="113"/>
    </row>
    <row r="75" spans="1:6" ht="15.75" customHeight="1" x14ac:dyDescent="0.2">
      <c r="A75" s="13"/>
      <c r="B75" s="122"/>
      <c r="C75" s="123"/>
      <c r="D75" s="123"/>
      <c r="E75" s="124"/>
    </row>
    <row r="76" spans="1:6" ht="15.75" customHeight="1" x14ac:dyDescent="0.2">
      <c r="A76" s="13"/>
      <c r="B76" s="122"/>
      <c r="C76" s="123"/>
      <c r="D76" s="123"/>
      <c r="E76" s="124"/>
    </row>
    <row r="77" spans="1:6" ht="15.75" customHeight="1" x14ac:dyDescent="0.25">
      <c r="A77" s="1"/>
      <c r="B77" s="2"/>
      <c r="C77" s="3"/>
      <c r="D77" s="4"/>
      <c r="E77" s="5"/>
      <c r="F77" s="6"/>
    </row>
    <row r="78" spans="1:6" ht="15.75" customHeight="1" x14ac:dyDescent="0.25">
      <c r="A78" s="7"/>
      <c r="B78" s="8"/>
      <c r="C78" s="9"/>
      <c r="D78" s="10"/>
      <c r="E78" s="11"/>
      <c r="F78" s="12"/>
    </row>
    <row r="79" spans="1:6" ht="15.75" customHeight="1" x14ac:dyDescent="0.2">
      <c r="A79" s="13"/>
      <c r="B79" s="14" t="s">
        <v>6</v>
      </c>
      <c r="C79" s="15"/>
      <c r="D79" s="15"/>
      <c r="E79" s="109">
        <v>380.2</v>
      </c>
      <c r="F79" s="16"/>
    </row>
    <row r="80" spans="1:6" ht="15.75" customHeight="1" x14ac:dyDescent="0.2">
      <c r="A80" s="13">
        <v>45750</v>
      </c>
      <c r="B80" s="17" t="s">
        <v>50</v>
      </c>
      <c r="C80" s="117">
        <v>60</v>
      </c>
      <c r="D80" s="118"/>
      <c r="E80" s="110">
        <f t="shared" ref="E80:E90" si="7">E79-C80</f>
        <v>320.2</v>
      </c>
      <c r="F80" s="16"/>
    </row>
    <row r="81" spans="1:6" ht="15.75" customHeight="1" x14ac:dyDescent="0.2">
      <c r="A81" s="13">
        <v>45750</v>
      </c>
      <c r="B81" s="17" t="s">
        <v>51</v>
      </c>
      <c r="C81" s="117">
        <v>60</v>
      </c>
      <c r="D81" s="118"/>
      <c r="E81" s="110">
        <f t="shared" si="7"/>
        <v>260.2</v>
      </c>
      <c r="F81" s="16"/>
    </row>
    <row r="82" spans="1:6" ht="15.75" customHeight="1" x14ac:dyDescent="0.2">
      <c r="A82" s="13">
        <v>45750</v>
      </c>
      <c r="B82" s="111" t="s">
        <v>71</v>
      </c>
      <c r="C82" s="117">
        <v>45</v>
      </c>
      <c r="D82" s="118"/>
      <c r="E82" s="110">
        <f t="shared" si="7"/>
        <v>215.2</v>
      </c>
      <c r="F82" s="16"/>
    </row>
    <row r="83" spans="1:6" ht="15.75" customHeight="1" x14ac:dyDescent="0.2">
      <c r="A83" s="13">
        <v>45750</v>
      </c>
      <c r="B83" s="17" t="s">
        <v>92</v>
      </c>
      <c r="C83" s="117">
        <v>6</v>
      </c>
      <c r="D83" s="118"/>
      <c r="E83" s="110">
        <f t="shared" si="7"/>
        <v>209.2</v>
      </c>
      <c r="F83" s="16"/>
    </row>
    <row r="84" spans="1:6" ht="15.75" customHeight="1" x14ac:dyDescent="0.2">
      <c r="A84" s="13">
        <v>45750</v>
      </c>
      <c r="B84" s="17" t="s">
        <v>54</v>
      </c>
      <c r="C84" s="117">
        <v>2.58</v>
      </c>
      <c r="D84" s="118"/>
      <c r="E84" s="110">
        <f t="shared" si="7"/>
        <v>206.61999999999998</v>
      </c>
      <c r="F84" s="16"/>
    </row>
    <row r="85" spans="1:6" ht="15.75" customHeight="1" x14ac:dyDescent="0.2">
      <c r="A85" s="13">
        <v>45750</v>
      </c>
      <c r="B85" s="17" t="s">
        <v>93</v>
      </c>
      <c r="C85" s="117">
        <v>60</v>
      </c>
      <c r="D85" s="118"/>
      <c r="E85" s="110">
        <f t="shared" si="7"/>
        <v>146.61999999999998</v>
      </c>
      <c r="F85" s="16"/>
    </row>
    <row r="86" spans="1:6" ht="15.75" customHeight="1" x14ac:dyDescent="0.2">
      <c r="A86" s="13">
        <v>45750</v>
      </c>
      <c r="B86" s="17" t="s">
        <v>56</v>
      </c>
      <c r="C86" s="117">
        <v>1.2</v>
      </c>
      <c r="D86" s="118"/>
      <c r="E86" s="110">
        <f t="shared" si="7"/>
        <v>145.41999999999999</v>
      </c>
      <c r="F86" s="16"/>
    </row>
    <row r="87" spans="1:6" ht="15.75" customHeight="1" x14ac:dyDescent="0.2">
      <c r="A87" s="13">
        <v>45750</v>
      </c>
      <c r="B87" s="111" t="s">
        <v>57</v>
      </c>
      <c r="C87" s="117">
        <v>0.5</v>
      </c>
      <c r="D87" s="118"/>
      <c r="E87" s="110">
        <f t="shared" si="7"/>
        <v>144.91999999999999</v>
      </c>
      <c r="F87" s="16"/>
    </row>
    <row r="88" spans="1:6" ht="15.75" customHeight="1" x14ac:dyDescent="0.2">
      <c r="A88" s="13">
        <v>45750</v>
      </c>
      <c r="B88" s="17" t="s">
        <v>58</v>
      </c>
      <c r="C88" s="117">
        <v>2.4300000000000002</v>
      </c>
      <c r="D88" s="118"/>
      <c r="E88" s="110">
        <f t="shared" si="7"/>
        <v>142.48999999999998</v>
      </c>
      <c r="F88" s="16"/>
    </row>
    <row r="89" spans="1:6" ht="15.75" customHeight="1" x14ac:dyDescent="0.2">
      <c r="A89" s="13">
        <v>45750</v>
      </c>
      <c r="B89" s="111" t="s">
        <v>94</v>
      </c>
      <c r="C89" s="117">
        <v>80</v>
      </c>
      <c r="D89" s="118"/>
      <c r="E89" s="110">
        <f t="shared" si="7"/>
        <v>62.489999999999981</v>
      </c>
      <c r="F89" s="16"/>
    </row>
    <row r="90" spans="1:6" ht="15.75" customHeight="1" x14ac:dyDescent="0.2">
      <c r="A90" s="13">
        <v>45750</v>
      </c>
      <c r="B90" s="111" t="s">
        <v>36</v>
      </c>
      <c r="C90" s="117">
        <v>2.5</v>
      </c>
      <c r="D90" s="118"/>
      <c r="E90" s="110">
        <f t="shared" si="7"/>
        <v>59.989999999999981</v>
      </c>
      <c r="F90" s="16"/>
    </row>
    <row r="91" spans="1:6" ht="15.75" customHeight="1" x14ac:dyDescent="0.2">
      <c r="A91" s="13">
        <v>45753</v>
      </c>
      <c r="B91" s="111" t="s">
        <v>98</v>
      </c>
      <c r="C91" s="117"/>
      <c r="D91" s="118">
        <v>90</v>
      </c>
      <c r="E91" s="110">
        <f t="shared" ref="E91:E96" si="8">E90+D91</f>
        <v>149.98999999999998</v>
      </c>
      <c r="F91" s="16"/>
    </row>
    <row r="92" spans="1:6" ht="15.75" customHeight="1" x14ac:dyDescent="0.2">
      <c r="A92" s="13">
        <v>45753</v>
      </c>
      <c r="B92" s="111" t="s">
        <v>61</v>
      </c>
      <c r="C92" s="117"/>
      <c r="D92" s="118">
        <v>30</v>
      </c>
      <c r="E92" s="110">
        <f t="shared" si="8"/>
        <v>179.98999999999998</v>
      </c>
      <c r="F92" s="16"/>
    </row>
    <row r="93" spans="1:6" ht="15.75" customHeight="1" x14ac:dyDescent="0.2">
      <c r="A93" s="13">
        <v>45753</v>
      </c>
      <c r="B93" s="17" t="s">
        <v>95</v>
      </c>
      <c r="C93" s="117"/>
      <c r="D93" s="118">
        <v>20</v>
      </c>
      <c r="E93" s="110">
        <f t="shared" si="8"/>
        <v>199.98999999999998</v>
      </c>
      <c r="F93" s="16"/>
    </row>
    <row r="94" spans="1:6" ht="15.75" customHeight="1" x14ac:dyDescent="0.2">
      <c r="A94" s="13">
        <v>45753</v>
      </c>
      <c r="B94" s="17" t="s">
        <v>62</v>
      </c>
      <c r="C94" s="117"/>
      <c r="D94" s="118">
        <v>40</v>
      </c>
      <c r="E94" s="110">
        <f t="shared" si="8"/>
        <v>239.98999999999998</v>
      </c>
      <c r="F94" s="16"/>
    </row>
    <row r="95" spans="1:6" ht="15.75" customHeight="1" x14ac:dyDescent="0.2">
      <c r="A95" s="13">
        <v>45753</v>
      </c>
      <c r="B95" s="17" t="s">
        <v>36</v>
      </c>
      <c r="C95" s="117">
        <v>2.5</v>
      </c>
      <c r="D95" s="118"/>
      <c r="E95" s="110">
        <f>E94-C95</f>
        <v>237.48999999999998</v>
      </c>
      <c r="F95" s="16"/>
    </row>
    <row r="96" spans="1:6" ht="15.75" customHeight="1" x14ac:dyDescent="0.2">
      <c r="A96" s="13">
        <v>45756</v>
      </c>
      <c r="B96" s="17" t="s">
        <v>63</v>
      </c>
      <c r="C96" s="117"/>
      <c r="D96" s="118">
        <v>25</v>
      </c>
      <c r="E96" s="110">
        <f t="shared" si="8"/>
        <v>262.49</v>
      </c>
      <c r="F96" s="16"/>
    </row>
    <row r="97" spans="1:6" ht="15.75" customHeight="1" x14ac:dyDescent="0.2">
      <c r="A97" s="13">
        <v>45756</v>
      </c>
      <c r="B97" s="17" t="s">
        <v>64</v>
      </c>
      <c r="C97" s="117"/>
      <c r="D97" s="118">
        <v>30</v>
      </c>
      <c r="E97" s="110">
        <f>E96+D97</f>
        <v>292.49</v>
      </c>
      <c r="F97" s="16"/>
    </row>
    <row r="98" spans="1:6" ht="15.75" customHeight="1" x14ac:dyDescent="0.2">
      <c r="A98" s="13">
        <v>45757</v>
      </c>
      <c r="B98" s="17" t="s">
        <v>108</v>
      </c>
      <c r="C98" s="117">
        <v>36</v>
      </c>
      <c r="D98" s="118"/>
      <c r="E98" s="110">
        <f t="shared" ref="E97:E103" si="9">E97-C98</f>
        <v>256.49</v>
      </c>
      <c r="F98" s="16"/>
    </row>
    <row r="99" spans="1:6" ht="15.75" customHeight="1" x14ac:dyDescent="0.2">
      <c r="A99" s="13">
        <v>45757</v>
      </c>
      <c r="B99" s="111" t="s">
        <v>107</v>
      </c>
      <c r="C99" s="117">
        <v>30</v>
      </c>
      <c r="D99" s="118"/>
      <c r="E99" s="110">
        <f t="shared" si="9"/>
        <v>226.49</v>
      </c>
      <c r="F99" s="16"/>
    </row>
    <row r="100" spans="1:6" ht="15.75" customHeight="1" x14ac:dyDescent="0.2">
      <c r="A100" s="13">
        <v>45757</v>
      </c>
      <c r="B100" s="17" t="s">
        <v>55</v>
      </c>
      <c r="C100" s="117">
        <v>30</v>
      </c>
      <c r="D100" s="118"/>
      <c r="E100" s="110">
        <f t="shared" si="9"/>
        <v>196.49</v>
      </c>
      <c r="F100" s="16"/>
    </row>
    <row r="101" spans="1:6" ht="15.75" customHeight="1" x14ac:dyDescent="0.2">
      <c r="A101" s="13">
        <v>45757</v>
      </c>
      <c r="B101" s="111" t="s">
        <v>52</v>
      </c>
      <c r="C101" s="117">
        <v>15</v>
      </c>
      <c r="D101" s="118"/>
      <c r="E101" s="110">
        <f t="shared" si="9"/>
        <v>181.49</v>
      </c>
      <c r="F101" s="16"/>
    </row>
    <row r="102" spans="1:6" ht="15.75" customHeight="1" x14ac:dyDescent="0.2">
      <c r="A102" s="13">
        <v>45757</v>
      </c>
      <c r="B102" s="17" t="s">
        <v>54</v>
      </c>
      <c r="C102" s="117">
        <v>2.58</v>
      </c>
      <c r="D102" s="118"/>
      <c r="E102" s="110">
        <f t="shared" si="9"/>
        <v>178.91</v>
      </c>
      <c r="F102" s="16"/>
    </row>
    <row r="103" spans="1:6" ht="15.75" customHeight="1" x14ac:dyDescent="0.2">
      <c r="A103" s="13">
        <v>45757</v>
      </c>
      <c r="B103" s="17" t="s">
        <v>36</v>
      </c>
      <c r="C103" s="117">
        <v>2.5</v>
      </c>
      <c r="D103" s="118"/>
      <c r="E103" s="110">
        <f t="shared" si="9"/>
        <v>176.41</v>
      </c>
      <c r="F103" s="16"/>
    </row>
    <row r="104" spans="1:6" ht="15.75" customHeight="1" x14ac:dyDescent="0.2">
      <c r="A104" s="13">
        <v>45760</v>
      </c>
      <c r="B104" s="17" t="s">
        <v>65</v>
      </c>
      <c r="C104" s="119"/>
      <c r="D104" s="118">
        <v>50</v>
      </c>
      <c r="E104" s="110">
        <f>E103+D104</f>
        <v>226.41</v>
      </c>
      <c r="F104" s="16"/>
    </row>
    <row r="105" spans="1:6" ht="15.75" customHeight="1" x14ac:dyDescent="0.2">
      <c r="A105" s="13">
        <v>45760</v>
      </c>
      <c r="B105" s="17" t="s">
        <v>101</v>
      </c>
      <c r="C105" s="117"/>
      <c r="D105" s="118">
        <v>60</v>
      </c>
      <c r="E105" s="110">
        <f>E104+D105</f>
        <v>286.40999999999997</v>
      </c>
      <c r="F105" s="16"/>
    </row>
    <row r="106" spans="1:6" ht="15.75" customHeight="1" x14ac:dyDescent="0.2">
      <c r="A106" s="13">
        <v>45760</v>
      </c>
      <c r="B106" s="18" t="s">
        <v>67</v>
      </c>
      <c r="C106" s="120"/>
      <c r="D106" s="121">
        <v>50</v>
      </c>
      <c r="E106" s="110">
        <f>E105+D106</f>
        <v>336.40999999999997</v>
      </c>
      <c r="F106" s="16"/>
    </row>
    <row r="107" spans="1:6" ht="15.75" customHeight="1" x14ac:dyDescent="0.2">
      <c r="A107" s="13">
        <v>45760</v>
      </c>
      <c r="B107" s="112" t="s">
        <v>36</v>
      </c>
      <c r="C107" s="119">
        <v>2.5</v>
      </c>
      <c r="D107" s="119"/>
      <c r="E107" s="113">
        <f>E106-C107</f>
        <v>333.90999999999997</v>
      </c>
    </row>
    <row r="108" spans="1:6" ht="15.75" customHeight="1" x14ac:dyDescent="0.2">
      <c r="A108" s="13">
        <v>45761</v>
      </c>
      <c r="B108" s="112" t="s">
        <v>91</v>
      </c>
      <c r="C108" s="119">
        <v>70</v>
      </c>
      <c r="D108" s="119"/>
      <c r="E108" s="113">
        <f>E107-C108</f>
        <v>263.90999999999997</v>
      </c>
    </row>
    <row r="109" spans="1:6" ht="15.75" customHeight="1" x14ac:dyDescent="0.2">
      <c r="A109" s="13">
        <v>45761</v>
      </c>
      <c r="B109" s="112" t="s">
        <v>68</v>
      </c>
      <c r="C109" s="119">
        <v>45</v>
      </c>
      <c r="D109" s="119"/>
      <c r="E109" s="113">
        <f>E108-C109</f>
        <v>218.90999999999997</v>
      </c>
    </row>
    <row r="110" spans="1:6" ht="15.75" customHeight="1" x14ac:dyDescent="0.2">
      <c r="A110" s="13">
        <v>45761</v>
      </c>
      <c r="B110" s="115" t="s">
        <v>69</v>
      </c>
      <c r="C110" s="119">
        <v>25</v>
      </c>
      <c r="D110" s="119"/>
      <c r="E110" s="113">
        <f>E109-C110</f>
        <v>193.90999999999997</v>
      </c>
    </row>
    <row r="111" spans="1:6" ht="15.75" customHeight="1" x14ac:dyDescent="0.2">
      <c r="A111" s="13">
        <v>45761</v>
      </c>
      <c r="B111" s="112" t="s">
        <v>70</v>
      </c>
      <c r="C111" s="119">
        <v>40</v>
      </c>
      <c r="D111" s="119"/>
      <c r="E111" s="113">
        <f>E110-C111</f>
        <v>153.90999999999997</v>
      </c>
    </row>
    <row r="112" spans="1:6" ht="15.75" customHeight="1" x14ac:dyDescent="0.2">
      <c r="A112" s="13">
        <v>45761</v>
      </c>
      <c r="B112" s="115" t="s">
        <v>36</v>
      </c>
      <c r="C112" s="119">
        <v>2.5</v>
      </c>
      <c r="D112" s="119"/>
      <c r="E112" s="113">
        <f t="shared" ref="E112:E113" si="10">E111+D112</f>
        <v>153.90999999999997</v>
      </c>
    </row>
    <row r="113" spans="1:5" ht="15.75" customHeight="1" x14ac:dyDescent="0.2">
      <c r="A113" s="13">
        <v>45763</v>
      </c>
      <c r="B113" s="112" t="s">
        <v>73</v>
      </c>
      <c r="C113" s="119"/>
      <c r="D113" s="119">
        <v>75</v>
      </c>
      <c r="E113" s="113">
        <f t="shared" si="10"/>
        <v>228.90999999999997</v>
      </c>
    </row>
    <row r="114" spans="1:5" ht="15.75" customHeight="1" x14ac:dyDescent="0.2">
      <c r="A114" s="13">
        <v>45763</v>
      </c>
      <c r="B114" s="112" t="s">
        <v>47</v>
      </c>
      <c r="C114" s="119">
        <v>1.85</v>
      </c>
      <c r="D114" s="119"/>
      <c r="E114" s="113">
        <f>E113-C114</f>
        <v>227.05999999999997</v>
      </c>
    </row>
    <row r="115" spans="1:5" ht="15.75" customHeight="1" x14ac:dyDescent="0.2">
      <c r="A115" s="13">
        <v>45764</v>
      </c>
      <c r="B115" s="114" t="s">
        <v>71</v>
      </c>
      <c r="C115" s="119">
        <v>45</v>
      </c>
      <c r="D115" s="119"/>
      <c r="E115" s="113">
        <f>E114-C115</f>
        <v>182.05999999999997</v>
      </c>
    </row>
    <row r="116" spans="1:5" ht="15.75" customHeight="1" x14ac:dyDescent="0.2">
      <c r="A116" s="13">
        <v>45764</v>
      </c>
      <c r="B116" s="115" t="s">
        <v>109</v>
      </c>
      <c r="C116" s="119">
        <v>20</v>
      </c>
      <c r="D116" s="119"/>
      <c r="E116" s="113">
        <f>E115-C116</f>
        <v>162.05999999999997</v>
      </c>
    </row>
    <row r="117" spans="1:5" ht="15.75" customHeight="1" x14ac:dyDescent="0.2">
      <c r="A117" s="13">
        <v>45764</v>
      </c>
      <c r="B117" s="115" t="s">
        <v>90</v>
      </c>
      <c r="C117" s="119">
        <v>30</v>
      </c>
      <c r="D117" s="119"/>
      <c r="E117" s="113">
        <f>E116-C117</f>
        <v>132.05999999999997</v>
      </c>
    </row>
    <row r="118" spans="1:5" ht="15.75" customHeight="1" x14ac:dyDescent="0.2">
      <c r="A118" s="13">
        <v>45764</v>
      </c>
      <c r="B118" s="115" t="s">
        <v>58</v>
      </c>
      <c r="C118" s="119">
        <v>2.48</v>
      </c>
      <c r="D118" s="119"/>
      <c r="E118" s="113">
        <f>E117-C118</f>
        <v>129.57999999999998</v>
      </c>
    </row>
    <row r="119" spans="1:5" ht="15.75" customHeight="1" x14ac:dyDescent="0.2">
      <c r="A119" s="13">
        <v>45764</v>
      </c>
      <c r="B119" s="115" t="s">
        <v>36</v>
      </c>
      <c r="C119" s="119">
        <v>2.5</v>
      </c>
      <c r="D119" s="119"/>
      <c r="E119" s="116">
        <f t="shared" ref="E119" si="11">E118-C119</f>
        <v>127.07999999999998</v>
      </c>
    </row>
    <row r="120" spans="1:5" ht="15.75" customHeight="1" x14ac:dyDescent="0.2">
      <c r="A120" s="13">
        <v>45767</v>
      </c>
      <c r="B120" s="115" t="s">
        <v>74</v>
      </c>
      <c r="C120" s="119"/>
      <c r="D120" s="119">
        <v>40</v>
      </c>
      <c r="E120" s="113">
        <f>E119+D120</f>
        <v>167.07999999999998</v>
      </c>
    </row>
    <row r="121" spans="1:5" ht="15.75" customHeight="1" x14ac:dyDescent="0.2">
      <c r="A121" s="13">
        <v>45767</v>
      </c>
      <c r="B121" s="115" t="s">
        <v>75</v>
      </c>
      <c r="C121" s="119"/>
      <c r="D121" s="119">
        <v>40</v>
      </c>
      <c r="E121" s="113">
        <f>E120+D121</f>
        <v>207.07999999999998</v>
      </c>
    </row>
    <row r="122" spans="1:5" ht="15.75" customHeight="1" x14ac:dyDescent="0.2">
      <c r="A122" s="13">
        <v>45767</v>
      </c>
      <c r="B122" s="115" t="s">
        <v>76</v>
      </c>
      <c r="C122" s="119"/>
      <c r="D122" s="119">
        <v>20</v>
      </c>
      <c r="E122" s="113">
        <f>E121+D122</f>
        <v>227.07999999999998</v>
      </c>
    </row>
    <row r="123" spans="1:5" ht="15.75" customHeight="1" x14ac:dyDescent="0.2">
      <c r="A123" s="13">
        <v>45767</v>
      </c>
      <c r="B123" s="115" t="s">
        <v>36</v>
      </c>
      <c r="C123" s="119">
        <v>2.5</v>
      </c>
      <c r="D123" s="119"/>
      <c r="E123" s="113">
        <f t="shared" ref="E123" si="12">E122-C123</f>
        <v>224.57999999999998</v>
      </c>
    </row>
    <row r="124" spans="1:5" ht="15.75" customHeight="1" x14ac:dyDescent="0.2">
      <c r="A124" s="13">
        <v>45769</v>
      </c>
      <c r="B124" s="115" t="s">
        <v>77</v>
      </c>
      <c r="C124" s="119"/>
      <c r="D124" s="119">
        <v>60</v>
      </c>
      <c r="E124" s="113">
        <f>E123+D124</f>
        <v>284.58</v>
      </c>
    </row>
    <row r="125" spans="1:5" ht="15.75" customHeight="1" x14ac:dyDescent="0.2">
      <c r="A125" s="13">
        <v>45769</v>
      </c>
      <c r="B125" s="115" t="s">
        <v>47</v>
      </c>
      <c r="C125" s="119">
        <v>1.85</v>
      </c>
      <c r="D125" s="119"/>
      <c r="E125" s="113">
        <f>E124-C125</f>
        <v>282.72999999999996</v>
      </c>
    </row>
    <row r="126" spans="1:5" ht="15.75" customHeight="1" x14ac:dyDescent="0.2">
      <c r="A126" s="13">
        <v>45772</v>
      </c>
      <c r="B126" s="115" t="s">
        <v>99</v>
      </c>
      <c r="C126" s="119"/>
      <c r="D126" s="119">
        <v>60</v>
      </c>
      <c r="E126" s="113">
        <f>E125-D126</f>
        <v>222.72999999999996</v>
      </c>
    </row>
    <row r="127" spans="1:5" ht="15.75" customHeight="1" x14ac:dyDescent="0.2">
      <c r="A127" s="13">
        <v>45772</v>
      </c>
      <c r="B127" s="115" t="s">
        <v>100</v>
      </c>
      <c r="C127" s="119"/>
      <c r="D127" s="119">
        <v>90</v>
      </c>
      <c r="E127" s="113">
        <f>E126+D127</f>
        <v>312.72999999999996</v>
      </c>
    </row>
    <row r="128" spans="1:5" ht="15.75" customHeight="1" x14ac:dyDescent="0.2">
      <c r="A128" s="13">
        <v>45772</v>
      </c>
      <c r="B128" s="115" t="s">
        <v>47</v>
      </c>
      <c r="C128" s="119">
        <v>1.85</v>
      </c>
      <c r="D128" s="119"/>
      <c r="E128" s="113">
        <f>E127-C128</f>
        <v>310.87999999999994</v>
      </c>
    </row>
    <row r="129" spans="1:5" ht="15.75" customHeight="1" x14ac:dyDescent="0.2">
      <c r="A129" s="13">
        <v>45774</v>
      </c>
      <c r="B129" s="115" t="s">
        <v>80</v>
      </c>
      <c r="C129" s="119"/>
      <c r="D129" s="119">
        <v>80</v>
      </c>
      <c r="E129" s="113">
        <f>E128+D129</f>
        <v>390.87999999999994</v>
      </c>
    </row>
    <row r="130" spans="1:5" ht="15.75" customHeight="1" x14ac:dyDescent="0.2">
      <c r="A130" s="13">
        <v>45774</v>
      </c>
      <c r="B130" s="115" t="s">
        <v>79</v>
      </c>
      <c r="C130" s="119"/>
      <c r="D130" s="119">
        <v>30</v>
      </c>
      <c r="E130" s="113">
        <f>E129+D130</f>
        <v>420.87999999999994</v>
      </c>
    </row>
    <row r="131" spans="1:5" ht="15.75" customHeight="1" x14ac:dyDescent="0.2">
      <c r="A131" s="13">
        <v>45774</v>
      </c>
      <c r="B131" s="115" t="s">
        <v>47</v>
      </c>
      <c r="C131" s="119">
        <v>1.85</v>
      </c>
      <c r="D131" s="119"/>
      <c r="E131" s="113">
        <f>E130-C131</f>
        <v>419.02999999999992</v>
      </c>
    </row>
    <row r="132" spans="1:5" ht="15.75" customHeight="1" x14ac:dyDescent="0.2">
      <c r="A132" s="13">
        <v>45774</v>
      </c>
      <c r="B132" s="17" t="s">
        <v>55</v>
      </c>
      <c r="C132" s="119">
        <v>30</v>
      </c>
      <c r="D132" s="119"/>
      <c r="E132" s="113">
        <f>E131-C132</f>
        <v>389.02999999999992</v>
      </c>
    </row>
    <row r="133" spans="1:5" ht="15.75" customHeight="1" x14ac:dyDescent="0.2">
      <c r="A133" s="13">
        <v>45774</v>
      </c>
      <c r="B133" s="17" t="s">
        <v>54</v>
      </c>
      <c r="C133" s="119">
        <v>2.58</v>
      </c>
      <c r="D133" s="119"/>
      <c r="E133" s="113">
        <f>E132-C133</f>
        <v>386.44999999999993</v>
      </c>
    </row>
    <row r="134" spans="1:5" ht="15.75" customHeight="1" x14ac:dyDescent="0.2">
      <c r="A134" s="13">
        <v>45774</v>
      </c>
      <c r="B134" s="111" t="s">
        <v>59</v>
      </c>
      <c r="C134" s="119">
        <v>40</v>
      </c>
      <c r="D134" s="119"/>
      <c r="E134" s="113">
        <f>E133-C134</f>
        <v>346.44999999999993</v>
      </c>
    </row>
    <row r="135" spans="1:5" ht="15.75" customHeight="1" x14ac:dyDescent="0.2">
      <c r="A135" s="13">
        <v>45774</v>
      </c>
      <c r="B135" s="115" t="s">
        <v>81</v>
      </c>
      <c r="C135" s="119"/>
      <c r="D135" s="119">
        <v>75</v>
      </c>
      <c r="E135" s="113">
        <f>E134+D135</f>
        <v>421.44999999999993</v>
      </c>
    </row>
    <row r="136" spans="1:5" ht="15.75" customHeight="1" x14ac:dyDescent="0.2">
      <c r="A136" s="13">
        <v>45774</v>
      </c>
      <c r="B136" s="115" t="s">
        <v>47</v>
      </c>
      <c r="C136" s="119">
        <v>1.85</v>
      </c>
      <c r="D136" s="119"/>
      <c r="E136" s="113">
        <f>E135-C136</f>
        <v>419.59999999999991</v>
      </c>
    </row>
    <row r="137" spans="1:5" ht="15.75" customHeight="1" x14ac:dyDescent="0.2">
      <c r="A137" s="13">
        <v>45775</v>
      </c>
      <c r="B137" s="115" t="s">
        <v>82</v>
      </c>
      <c r="C137" s="119">
        <v>40</v>
      </c>
      <c r="D137" s="119"/>
      <c r="E137" s="113">
        <f>E136-C137</f>
        <v>379.59999999999991</v>
      </c>
    </row>
    <row r="138" spans="1:5" ht="15.75" customHeight="1" x14ac:dyDescent="0.2">
      <c r="A138" s="13">
        <v>45775</v>
      </c>
      <c r="B138" s="115" t="s">
        <v>96</v>
      </c>
      <c r="C138" s="119">
        <v>12.5</v>
      </c>
      <c r="D138" s="119"/>
      <c r="E138" s="113">
        <f>E137-C138</f>
        <v>367.09999999999991</v>
      </c>
    </row>
    <row r="139" spans="1:5" ht="15.75" customHeight="1" x14ac:dyDescent="0.2">
      <c r="A139" s="13">
        <v>45775</v>
      </c>
      <c r="B139" s="115" t="s">
        <v>36</v>
      </c>
      <c r="C139" s="119">
        <v>2.5</v>
      </c>
      <c r="D139" s="119"/>
      <c r="E139" s="113">
        <f>E138-C139</f>
        <v>364.59999999999991</v>
      </c>
    </row>
    <row r="140" spans="1:5" ht="15.75" customHeight="1" x14ac:dyDescent="0.2">
      <c r="A140" s="13">
        <v>45776</v>
      </c>
      <c r="B140" s="115" t="s">
        <v>97</v>
      </c>
      <c r="C140" s="119"/>
      <c r="D140" s="119">
        <v>30</v>
      </c>
      <c r="E140" s="113">
        <f>E139+D140</f>
        <v>394.59999999999991</v>
      </c>
    </row>
    <row r="141" spans="1:5" ht="15.75" customHeight="1" x14ac:dyDescent="0.2">
      <c r="A141" s="13">
        <v>45776</v>
      </c>
      <c r="B141" s="115" t="s">
        <v>85</v>
      </c>
      <c r="C141" s="119"/>
      <c r="D141" s="119">
        <v>60</v>
      </c>
      <c r="E141" s="113">
        <f>E140+D141</f>
        <v>454.59999999999991</v>
      </c>
    </row>
    <row r="142" spans="1:5" ht="15.75" customHeight="1" x14ac:dyDescent="0.2">
      <c r="A142" s="13">
        <v>45776</v>
      </c>
      <c r="B142" s="115" t="s">
        <v>47</v>
      </c>
      <c r="C142" s="119">
        <v>1.85</v>
      </c>
      <c r="D142" s="119"/>
      <c r="E142" s="113">
        <f t="shared" ref="E142:E145" si="13">E141+D142</f>
        <v>454.59999999999991</v>
      </c>
    </row>
    <row r="143" spans="1:5" ht="15.75" customHeight="1" x14ac:dyDescent="0.2">
      <c r="A143" s="13">
        <v>45777</v>
      </c>
      <c r="B143" s="115" t="s">
        <v>87</v>
      </c>
      <c r="C143" s="119"/>
      <c r="D143" s="119">
        <v>30</v>
      </c>
      <c r="E143" s="113">
        <f t="shared" si="13"/>
        <v>484.59999999999991</v>
      </c>
    </row>
    <row r="144" spans="1:5" ht="15.75" customHeight="1" x14ac:dyDescent="0.2">
      <c r="A144" s="13">
        <v>45777</v>
      </c>
      <c r="B144" s="115" t="s">
        <v>86</v>
      </c>
      <c r="C144" s="119"/>
      <c r="D144" s="119">
        <v>20</v>
      </c>
      <c r="E144" s="113">
        <f t="shared" si="13"/>
        <v>504.59999999999991</v>
      </c>
    </row>
    <row r="145" spans="1:5" ht="15.75" customHeight="1" x14ac:dyDescent="0.2">
      <c r="A145" s="13">
        <v>45777</v>
      </c>
      <c r="B145" s="115" t="s">
        <v>88</v>
      </c>
      <c r="C145" s="119"/>
      <c r="D145" s="119">
        <v>25</v>
      </c>
      <c r="E145" s="113">
        <f t="shared" si="13"/>
        <v>529.59999999999991</v>
      </c>
    </row>
    <row r="146" spans="1:5" ht="15.75" customHeight="1" x14ac:dyDescent="0.2">
      <c r="A146" s="13">
        <v>45777</v>
      </c>
      <c r="B146" s="115" t="s">
        <v>47</v>
      </c>
      <c r="C146" s="119">
        <v>1.85</v>
      </c>
      <c r="D146" s="119"/>
      <c r="E146" s="113">
        <f>E145-C146</f>
        <v>527.74999999999989</v>
      </c>
    </row>
    <row r="147" spans="1:5" ht="15.75" customHeight="1" x14ac:dyDescent="0.2">
      <c r="A147" s="13">
        <v>45777</v>
      </c>
      <c r="B147" s="115" t="s">
        <v>48</v>
      </c>
      <c r="C147" s="119">
        <v>120</v>
      </c>
      <c r="D147" s="119"/>
      <c r="E147" s="113">
        <f>E146-C147</f>
        <v>407.74999999999989</v>
      </c>
    </row>
    <row r="148" spans="1:5" ht="15.75" customHeight="1" x14ac:dyDescent="0.2">
      <c r="A148" s="13">
        <v>45777</v>
      </c>
      <c r="B148" s="122" t="s">
        <v>49</v>
      </c>
      <c r="C148" s="119"/>
      <c r="D148" s="119"/>
      <c r="E148" s="124">
        <f t="shared" ref="E148" si="14">E147+D148</f>
        <v>407.74999999999989</v>
      </c>
    </row>
    <row r="149" spans="1:5" ht="15.75" customHeight="1" x14ac:dyDescent="0.2">
      <c r="A149" s="13">
        <v>45777</v>
      </c>
      <c r="B149" s="122" t="s">
        <v>6</v>
      </c>
      <c r="C149" s="119"/>
      <c r="D149" s="119"/>
      <c r="E149" s="124">
        <f>E148-C149</f>
        <v>407.74999999999989</v>
      </c>
    </row>
    <row r="150" spans="1:5" ht="15.75" customHeight="1" x14ac:dyDescent="0.2">
      <c r="A150" s="13"/>
      <c r="B150" s="115"/>
      <c r="C150" s="119"/>
      <c r="D150" s="119"/>
      <c r="E150" s="113"/>
    </row>
    <row r="151" spans="1:5" ht="15.75" customHeight="1" x14ac:dyDescent="0.2">
      <c r="A151" s="13"/>
      <c r="B151" s="122"/>
      <c r="C151" s="123"/>
      <c r="D151" s="123"/>
      <c r="E151" s="124"/>
    </row>
    <row r="152" spans="1:5" ht="15.75" customHeight="1" x14ac:dyDescent="0.2">
      <c r="A152" s="13"/>
      <c r="B152" s="122"/>
      <c r="C152" s="123"/>
      <c r="D152" s="123"/>
      <c r="E152" s="124"/>
    </row>
    <row r="153" spans="1:5" ht="15.75" customHeight="1" x14ac:dyDescent="0.2">
      <c r="C153" s="119"/>
      <c r="D153" s="119"/>
    </row>
    <row r="154" spans="1:5" ht="15.75" customHeight="1" x14ac:dyDescent="0.2">
      <c r="C154" s="119"/>
      <c r="D154" s="119"/>
    </row>
    <row r="155" spans="1:5" ht="15.75" customHeight="1" x14ac:dyDescent="0.2">
      <c r="C155" s="119"/>
      <c r="D155" s="119"/>
    </row>
    <row r="156" spans="1:5" ht="15.75" customHeight="1" x14ac:dyDescent="0.2">
      <c r="C156" s="119"/>
      <c r="D156" s="119"/>
    </row>
    <row r="157" spans="1:5" ht="15.75" customHeight="1" x14ac:dyDescent="0.2">
      <c r="C157" s="119"/>
      <c r="D157" s="119"/>
    </row>
    <row r="158" spans="1:5" ht="15.75" customHeight="1" x14ac:dyDescent="0.2">
      <c r="C158" s="119"/>
      <c r="D158" s="119"/>
    </row>
    <row r="159" spans="1:5" ht="15.75" customHeight="1" x14ac:dyDescent="0.2">
      <c r="C159" s="119"/>
      <c r="D159" s="119"/>
    </row>
    <row r="160" spans="1:5" ht="15.75" customHeight="1" x14ac:dyDescent="0.2">
      <c r="C160" s="119"/>
      <c r="D160" s="119"/>
    </row>
    <row r="161" spans="3:4" ht="15.75" customHeight="1" x14ac:dyDescent="0.2">
      <c r="C161" s="119"/>
      <c r="D161" s="119"/>
    </row>
    <row r="162" spans="3:4" ht="15.75" customHeight="1" x14ac:dyDescent="0.2">
      <c r="C162" s="119"/>
      <c r="D162" s="119"/>
    </row>
    <row r="163" spans="3:4" ht="15.75" customHeight="1" x14ac:dyDescent="0.2">
      <c r="C163" s="119"/>
      <c r="D163" s="119"/>
    </row>
    <row r="164" spans="3:4" ht="15.75" customHeight="1" x14ac:dyDescent="0.2">
      <c r="C164" s="119"/>
      <c r="D164" s="119"/>
    </row>
    <row r="165" spans="3:4" ht="15.75" customHeight="1" x14ac:dyDescent="0.2">
      <c r="C165" s="119"/>
      <c r="D165" s="119"/>
    </row>
    <row r="166" spans="3:4" ht="15.75" customHeight="1" x14ac:dyDescent="0.2">
      <c r="C166" s="119"/>
      <c r="D166" s="119"/>
    </row>
    <row r="167" spans="3:4" ht="15.75" customHeight="1" x14ac:dyDescent="0.2">
      <c r="C167" s="119"/>
      <c r="D167" s="119"/>
    </row>
    <row r="168" spans="3:4" ht="15.75" customHeight="1" x14ac:dyDescent="0.2">
      <c r="C168" s="119"/>
      <c r="D168" s="119"/>
    </row>
    <row r="169" spans="3:4" ht="15.75" customHeight="1" x14ac:dyDescent="0.2">
      <c r="C169" s="119"/>
      <c r="D169" s="119"/>
    </row>
    <row r="170" spans="3:4" ht="15.75" customHeight="1" x14ac:dyDescent="0.2">
      <c r="C170" s="119"/>
      <c r="D170" s="119"/>
    </row>
    <row r="171" spans="3:4" ht="15.75" customHeight="1" x14ac:dyDescent="0.2">
      <c r="C171" s="119"/>
      <c r="D171" s="119"/>
    </row>
    <row r="172" spans="3:4" ht="15.75" customHeight="1" x14ac:dyDescent="0.2">
      <c r="C172" s="119"/>
      <c r="D172" s="119"/>
    </row>
    <row r="173" spans="3:4" ht="15.75" customHeight="1" x14ac:dyDescent="0.2">
      <c r="C173" s="119"/>
      <c r="D173" s="119"/>
    </row>
    <row r="174" spans="3:4" ht="15.75" customHeight="1" x14ac:dyDescent="0.2">
      <c r="C174" s="119"/>
      <c r="D174" s="119"/>
    </row>
    <row r="175" spans="3:4" ht="15.75" customHeight="1" x14ac:dyDescent="0.2">
      <c r="C175" s="119"/>
      <c r="D175" s="119"/>
    </row>
    <row r="176" spans="3:4" ht="15.75" customHeight="1" x14ac:dyDescent="0.2">
      <c r="C176" s="119"/>
      <c r="D176" s="119"/>
    </row>
    <row r="177" spans="3:4" ht="15.75" customHeight="1" x14ac:dyDescent="0.2">
      <c r="C177" s="119"/>
      <c r="D177" s="119"/>
    </row>
    <row r="178" spans="3:4" ht="15.75" customHeight="1" x14ac:dyDescent="0.2">
      <c r="C178" s="119"/>
      <c r="D178" s="119"/>
    </row>
    <row r="179" spans="3:4" ht="15.75" customHeight="1" x14ac:dyDescent="0.2">
      <c r="C179" s="119"/>
      <c r="D179" s="119"/>
    </row>
    <row r="180" spans="3:4" ht="15.75" customHeight="1" x14ac:dyDescent="0.2">
      <c r="C180" s="119"/>
      <c r="D180" s="119"/>
    </row>
    <row r="181" spans="3:4" ht="15.75" customHeight="1" x14ac:dyDescent="0.2">
      <c r="C181" s="119"/>
      <c r="D181" s="119"/>
    </row>
    <row r="182" spans="3:4" ht="15.75" customHeight="1" x14ac:dyDescent="0.2">
      <c r="C182" s="119"/>
      <c r="D182" s="119"/>
    </row>
    <row r="183" spans="3:4" ht="15.75" customHeight="1" x14ac:dyDescent="0.2">
      <c r="C183" s="119"/>
      <c r="D183" s="119"/>
    </row>
    <row r="184" spans="3:4" ht="15.75" customHeight="1" x14ac:dyDescent="0.2">
      <c r="C184" s="119"/>
      <c r="D184" s="119"/>
    </row>
    <row r="185" spans="3:4" ht="15.75" customHeight="1" x14ac:dyDescent="0.2">
      <c r="C185" s="119"/>
      <c r="D185" s="119"/>
    </row>
    <row r="186" spans="3:4" ht="15.75" customHeight="1" x14ac:dyDescent="0.2">
      <c r="C186" s="119"/>
      <c r="D186" s="119"/>
    </row>
    <row r="187" spans="3:4" ht="15.75" customHeight="1" x14ac:dyDescent="0.2">
      <c r="C187" s="119"/>
      <c r="D187" s="119"/>
    </row>
    <row r="188" spans="3:4" ht="15.75" customHeight="1" x14ac:dyDescent="0.2">
      <c r="C188" s="119"/>
      <c r="D188" s="119"/>
    </row>
    <row r="189" spans="3:4" ht="15.75" customHeight="1" x14ac:dyDescent="0.2">
      <c r="C189" s="119"/>
      <c r="D189" s="119"/>
    </row>
    <row r="190" spans="3:4" ht="15.75" customHeight="1" x14ac:dyDescent="0.2">
      <c r="C190" s="119"/>
      <c r="D190" s="119"/>
    </row>
    <row r="191" spans="3:4" ht="15.75" customHeight="1" x14ac:dyDescent="0.2">
      <c r="C191" s="119"/>
      <c r="D191" s="119"/>
    </row>
    <row r="192" spans="3:4" ht="15.75" customHeight="1" x14ac:dyDescent="0.2">
      <c r="C192" s="119"/>
      <c r="D192" s="119"/>
    </row>
    <row r="193" spans="3:4" ht="15.75" customHeight="1" x14ac:dyDescent="0.2">
      <c r="C193" s="119"/>
      <c r="D193" s="119"/>
    </row>
    <row r="194" spans="3:4" ht="15.75" customHeight="1" x14ac:dyDescent="0.2">
      <c r="C194" s="119"/>
      <c r="D194" s="119"/>
    </row>
    <row r="195" spans="3:4" ht="15.75" customHeight="1" x14ac:dyDescent="0.2">
      <c r="C195" s="119"/>
      <c r="D195" s="119"/>
    </row>
    <row r="196" spans="3:4" ht="15.75" customHeight="1" x14ac:dyDescent="0.2">
      <c r="C196" s="119"/>
      <c r="D196" s="119"/>
    </row>
    <row r="197" spans="3:4" ht="15.75" customHeight="1" x14ac:dyDescent="0.2">
      <c r="C197" s="119"/>
      <c r="D197" s="119"/>
    </row>
    <row r="198" spans="3:4" ht="15.75" customHeight="1" x14ac:dyDescent="0.2">
      <c r="C198" s="119"/>
      <c r="D198" s="119"/>
    </row>
    <row r="199" spans="3:4" ht="15.75" customHeight="1" x14ac:dyDescent="0.2">
      <c r="C199" s="119"/>
      <c r="D199" s="119"/>
    </row>
    <row r="200" spans="3:4" ht="15.75" customHeight="1" x14ac:dyDescent="0.2">
      <c r="C200" s="119"/>
      <c r="D200" s="119"/>
    </row>
    <row r="201" spans="3:4" ht="15.75" customHeight="1" x14ac:dyDescent="0.2">
      <c r="C201" s="119"/>
      <c r="D201" s="119"/>
    </row>
    <row r="202" spans="3:4" ht="15.75" customHeight="1" x14ac:dyDescent="0.2">
      <c r="C202" s="119"/>
      <c r="D202" s="119"/>
    </row>
    <row r="203" spans="3:4" ht="15.75" customHeight="1" x14ac:dyDescent="0.2">
      <c r="C203" s="119"/>
      <c r="D203" s="119"/>
    </row>
    <row r="204" spans="3:4" ht="15.75" customHeight="1" x14ac:dyDescent="0.2">
      <c r="C204" s="119"/>
      <c r="D204" s="119"/>
    </row>
    <row r="205" spans="3:4" ht="15.75" customHeight="1" x14ac:dyDescent="0.2">
      <c r="C205" s="119"/>
      <c r="D205" s="119"/>
    </row>
    <row r="206" spans="3:4" ht="15.75" customHeight="1" x14ac:dyDescent="0.2">
      <c r="C206" s="119"/>
      <c r="D206" s="119"/>
    </row>
    <row r="207" spans="3:4" ht="15.75" customHeight="1" x14ac:dyDescent="0.2">
      <c r="C207" s="119"/>
      <c r="D207" s="119"/>
    </row>
    <row r="208" spans="3:4" ht="15.75" customHeight="1" x14ac:dyDescent="0.2">
      <c r="C208" s="119"/>
      <c r="D208" s="119"/>
    </row>
    <row r="209" spans="3:4" ht="15.75" customHeight="1" x14ac:dyDescent="0.2">
      <c r="C209" s="119"/>
      <c r="D209" s="119"/>
    </row>
    <row r="210" spans="3:4" ht="15.75" customHeight="1" x14ac:dyDescent="0.2">
      <c r="C210" s="119"/>
      <c r="D210" s="119"/>
    </row>
    <row r="211" spans="3:4" ht="15.75" customHeight="1" x14ac:dyDescent="0.2">
      <c r="C211" s="119"/>
      <c r="D211" s="119"/>
    </row>
    <row r="212" spans="3:4" ht="15.75" customHeight="1" x14ac:dyDescent="0.2">
      <c r="C212" s="119"/>
      <c r="D212" s="119"/>
    </row>
    <row r="213" spans="3:4" ht="15.75" customHeight="1" x14ac:dyDescent="0.2">
      <c r="C213" s="119"/>
      <c r="D213" s="119"/>
    </row>
    <row r="214" spans="3:4" ht="15.75" customHeight="1" x14ac:dyDescent="0.2">
      <c r="C214" s="119"/>
      <c r="D214" s="119"/>
    </row>
    <row r="215" spans="3:4" ht="15.75" customHeight="1" x14ac:dyDescent="0.2">
      <c r="C215" s="119"/>
      <c r="D215" s="119"/>
    </row>
    <row r="216" spans="3:4" ht="15.75" customHeight="1" x14ac:dyDescent="0.2">
      <c r="C216" s="119"/>
      <c r="D216" s="119"/>
    </row>
    <row r="217" spans="3:4" ht="15.75" customHeight="1" x14ac:dyDescent="0.2">
      <c r="C217" s="119"/>
      <c r="D217" s="119"/>
    </row>
    <row r="218" spans="3:4" ht="15.75" customHeight="1" x14ac:dyDescent="0.2">
      <c r="C218" s="119"/>
      <c r="D218" s="119"/>
    </row>
    <row r="219" spans="3:4" ht="15.75" customHeight="1" x14ac:dyDescent="0.2">
      <c r="C219" s="119"/>
      <c r="D219" s="119"/>
    </row>
    <row r="220" spans="3:4" ht="15.75" customHeight="1" x14ac:dyDescent="0.2">
      <c r="C220" s="119"/>
      <c r="D220" s="119"/>
    </row>
    <row r="221" spans="3:4" ht="15.75" customHeight="1" x14ac:dyDescent="0.2">
      <c r="C221" s="119"/>
      <c r="D221" s="119"/>
    </row>
    <row r="222" spans="3:4" ht="15.75" customHeight="1" x14ac:dyDescent="0.2">
      <c r="C222" s="119"/>
      <c r="D222" s="119"/>
    </row>
    <row r="223" spans="3:4" ht="15.75" customHeight="1" x14ac:dyDescent="0.2">
      <c r="C223" s="119"/>
      <c r="D223" s="119"/>
    </row>
    <row r="224" spans="3:4" ht="15.75" customHeight="1" x14ac:dyDescent="0.2">
      <c r="C224" s="119"/>
      <c r="D224" s="119"/>
    </row>
    <row r="225" spans="3:4" ht="15.75" customHeight="1" x14ac:dyDescent="0.2">
      <c r="C225" s="119"/>
      <c r="D225" s="119"/>
    </row>
    <row r="226" spans="3:4" ht="15.75" customHeight="1" x14ac:dyDescent="0.2">
      <c r="C226" s="119"/>
      <c r="D226" s="119"/>
    </row>
    <row r="227" spans="3:4" ht="15.75" customHeight="1" x14ac:dyDescent="0.2">
      <c r="C227" s="119"/>
      <c r="D227" s="119"/>
    </row>
    <row r="228" spans="3:4" ht="15.75" customHeight="1" x14ac:dyDescent="0.2">
      <c r="C228" s="119"/>
      <c r="D228" s="119"/>
    </row>
    <row r="229" spans="3:4" ht="15.75" customHeight="1" x14ac:dyDescent="0.2">
      <c r="C229" s="119"/>
      <c r="D229" s="119"/>
    </row>
    <row r="230" spans="3:4" ht="15.75" customHeight="1" x14ac:dyDescent="0.2">
      <c r="C230" s="119"/>
      <c r="D230" s="119"/>
    </row>
    <row r="231" spans="3:4" ht="15.75" customHeight="1" x14ac:dyDescent="0.2">
      <c r="C231" s="119"/>
      <c r="D231" s="119"/>
    </row>
    <row r="232" spans="3:4" ht="15.75" customHeight="1" x14ac:dyDescent="0.2">
      <c r="C232" s="119"/>
      <c r="D232" s="119"/>
    </row>
    <row r="233" spans="3:4" ht="15.75" customHeight="1" x14ac:dyDescent="0.2">
      <c r="C233" s="119"/>
      <c r="D233" s="119"/>
    </row>
    <row r="234" spans="3:4" ht="15.75" customHeight="1" x14ac:dyDescent="0.2">
      <c r="C234" s="119"/>
      <c r="D234" s="119"/>
    </row>
    <row r="235" spans="3:4" ht="15.75" customHeight="1" x14ac:dyDescent="0.2">
      <c r="C235" s="119"/>
      <c r="D235" s="119"/>
    </row>
    <row r="236" spans="3:4" ht="15.75" customHeight="1" x14ac:dyDescent="0.2">
      <c r="C236" s="119"/>
      <c r="D236" s="119"/>
    </row>
    <row r="237" spans="3:4" ht="15.75" customHeight="1" x14ac:dyDescent="0.2">
      <c r="C237" s="119"/>
      <c r="D237" s="119"/>
    </row>
    <row r="238" spans="3:4" ht="15.75" customHeight="1" x14ac:dyDescent="0.2">
      <c r="C238" s="119"/>
      <c r="D238" s="119"/>
    </row>
    <row r="239" spans="3:4" ht="15.75" customHeight="1" x14ac:dyDescent="0.2">
      <c r="C239" s="119"/>
      <c r="D239" s="119"/>
    </row>
    <row r="240" spans="3:4" ht="15.75" customHeight="1" x14ac:dyDescent="0.2">
      <c r="C240" s="119"/>
      <c r="D240" s="119"/>
    </row>
    <row r="241" spans="3:4" ht="15.75" customHeight="1" x14ac:dyDescent="0.2">
      <c r="C241" s="119"/>
      <c r="D241" s="119"/>
    </row>
    <row r="242" spans="3:4" ht="15.75" customHeight="1" x14ac:dyDescent="0.2">
      <c r="C242" s="119"/>
      <c r="D242" s="119"/>
    </row>
    <row r="243" spans="3:4" ht="15.75" customHeight="1" x14ac:dyDescent="0.2">
      <c r="C243" s="119"/>
      <c r="D243" s="119"/>
    </row>
    <row r="244" spans="3:4" ht="15.75" customHeight="1" x14ac:dyDescent="0.2">
      <c r="C244" s="119"/>
      <c r="D244" s="119"/>
    </row>
    <row r="245" spans="3:4" ht="15.75" customHeight="1" x14ac:dyDescent="0.2">
      <c r="C245" s="119"/>
      <c r="D245" s="119"/>
    </row>
    <row r="246" spans="3:4" ht="15.75" customHeight="1" x14ac:dyDescent="0.2">
      <c r="C246" s="119"/>
      <c r="D246" s="119"/>
    </row>
    <row r="247" spans="3:4" ht="15.75" customHeight="1" x14ac:dyDescent="0.2">
      <c r="C247" s="119"/>
      <c r="D247" s="119"/>
    </row>
    <row r="248" spans="3:4" ht="15.75" customHeight="1" x14ac:dyDescent="0.2">
      <c r="C248" s="119"/>
      <c r="D248" s="119"/>
    </row>
    <row r="249" spans="3:4" ht="15.75" customHeight="1" x14ac:dyDescent="0.2">
      <c r="C249" s="119"/>
      <c r="D249" s="119"/>
    </row>
    <row r="250" spans="3:4" ht="15.75" customHeight="1" x14ac:dyDescent="0.2">
      <c r="C250" s="119"/>
      <c r="D250" s="119"/>
    </row>
    <row r="251" spans="3:4" ht="15.75" customHeight="1" x14ac:dyDescent="0.2">
      <c r="C251" s="119"/>
      <c r="D251" s="119"/>
    </row>
    <row r="252" spans="3:4" ht="15.75" customHeight="1" x14ac:dyDescent="0.2">
      <c r="C252" s="119"/>
      <c r="D252" s="119"/>
    </row>
    <row r="253" spans="3:4" ht="15.75" customHeight="1" x14ac:dyDescent="0.2">
      <c r="C253" s="119"/>
      <c r="D253" s="119"/>
    </row>
    <row r="254" spans="3:4" ht="15.75" customHeight="1" x14ac:dyDescent="0.2">
      <c r="C254" s="119"/>
      <c r="D254" s="119"/>
    </row>
    <row r="255" spans="3:4" ht="15.75" customHeight="1" x14ac:dyDescent="0.2">
      <c r="C255" s="119"/>
      <c r="D255" s="119"/>
    </row>
    <row r="256" spans="3:4" ht="15.75" customHeight="1" x14ac:dyDescent="0.2">
      <c r="C256" s="119"/>
      <c r="D256" s="119"/>
    </row>
    <row r="257" spans="3:4" ht="15.75" customHeight="1" x14ac:dyDescent="0.2">
      <c r="C257" s="119"/>
      <c r="D257" s="119"/>
    </row>
    <row r="258" spans="3:4" ht="15.75" customHeight="1" x14ac:dyDescent="0.2">
      <c r="C258" s="119"/>
      <c r="D258" s="119"/>
    </row>
    <row r="259" spans="3:4" ht="15.75" customHeight="1" x14ac:dyDescent="0.2">
      <c r="C259" s="119"/>
      <c r="D259" s="119"/>
    </row>
    <row r="260" spans="3:4" ht="15.75" customHeight="1" x14ac:dyDescent="0.2">
      <c r="C260" s="119"/>
      <c r="D260" s="119"/>
    </row>
    <row r="261" spans="3:4" ht="15.75" customHeight="1" x14ac:dyDescent="0.2">
      <c r="C261" s="119"/>
      <c r="D261" s="119"/>
    </row>
    <row r="262" spans="3:4" ht="15.75" customHeight="1" x14ac:dyDescent="0.2">
      <c r="C262" s="119"/>
      <c r="D262" s="119"/>
    </row>
    <row r="263" spans="3:4" ht="15.75" customHeight="1" x14ac:dyDescent="0.2">
      <c r="C263" s="119"/>
      <c r="D263" s="119"/>
    </row>
    <row r="264" spans="3:4" ht="15.75" customHeight="1" x14ac:dyDescent="0.2">
      <c r="C264" s="119"/>
      <c r="D264" s="119"/>
    </row>
    <row r="265" spans="3:4" ht="15.75" customHeight="1" x14ac:dyDescent="0.2">
      <c r="C265" s="119"/>
      <c r="D265" s="119"/>
    </row>
    <row r="266" spans="3:4" ht="15.75" customHeight="1" x14ac:dyDescent="0.2">
      <c r="C266" s="119"/>
      <c r="D266" s="119"/>
    </row>
    <row r="267" spans="3:4" ht="15.75" customHeight="1" x14ac:dyDescent="0.2">
      <c r="C267" s="119"/>
      <c r="D267" s="119"/>
    </row>
    <row r="268" spans="3:4" ht="15.75" customHeight="1" x14ac:dyDescent="0.2">
      <c r="C268" s="119"/>
      <c r="D268" s="119"/>
    </row>
    <row r="269" spans="3:4" ht="15.75" customHeight="1" x14ac:dyDescent="0.2">
      <c r="C269" s="119"/>
      <c r="D269" s="119"/>
    </row>
    <row r="270" spans="3:4" ht="15.75" customHeight="1" x14ac:dyDescent="0.2">
      <c r="C270" s="119"/>
      <c r="D270" s="119"/>
    </row>
    <row r="271" spans="3:4" ht="15.75" customHeight="1" x14ac:dyDescent="0.2">
      <c r="C271" s="119"/>
      <c r="D271" s="119"/>
    </row>
    <row r="272" spans="3:4" ht="15.75" customHeight="1" x14ac:dyDescent="0.2">
      <c r="C272" s="119"/>
      <c r="D272" s="119"/>
    </row>
    <row r="273" spans="3:4" ht="15.75" customHeight="1" x14ac:dyDescent="0.2">
      <c r="C273" s="119"/>
      <c r="D273" s="119"/>
    </row>
    <row r="274" spans="3:4" ht="15.75" customHeight="1" x14ac:dyDescent="0.2">
      <c r="C274" s="119"/>
      <c r="D274" s="119"/>
    </row>
    <row r="275" spans="3:4" ht="15.75" customHeight="1" x14ac:dyDescent="0.2">
      <c r="C275" s="119"/>
      <c r="D275" s="119"/>
    </row>
    <row r="276" spans="3:4" ht="15.75" customHeight="1" x14ac:dyDescent="0.2">
      <c r="C276" s="119"/>
      <c r="D276" s="119"/>
    </row>
    <row r="277" spans="3:4" ht="15.75" customHeight="1" x14ac:dyDescent="0.2">
      <c r="C277" s="119"/>
      <c r="D277" s="119"/>
    </row>
    <row r="278" spans="3:4" ht="15.75" customHeight="1" x14ac:dyDescent="0.2">
      <c r="C278" s="119"/>
      <c r="D278" s="119"/>
    </row>
    <row r="279" spans="3:4" ht="15.75" customHeight="1" x14ac:dyDescent="0.2">
      <c r="C279" s="119"/>
      <c r="D279" s="119"/>
    </row>
    <row r="280" spans="3:4" ht="15.75" customHeight="1" x14ac:dyDescent="0.2">
      <c r="C280" s="119"/>
      <c r="D280" s="119"/>
    </row>
    <row r="281" spans="3:4" ht="15.75" customHeight="1" x14ac:dyDescent="0.2">
      <c r="C281" s="119"/>
      <c r="D281" s="119"/>
    </row>
    <row r="282" spans="3:4" ht="15.75" customHeight="1" x14ac:dyDescent="0.2">
      <c r="C282" s="119"/>
      <c r="D282" s="119"/>
    </row>
    <row r="283" spans="3:4" ht="15.75" customHeight="1" x14ac:dyDescent="0.2">
      <c r="C283" s="119"/>
      <c r="D283" s="119"/>
    </row>
    <row r="284" spans="3:4" ht="15.75" customHeight="1" x14ac:dyDescent="0.2">
      <c r="C284" s="119"/>
      <c r="D284" s="119"/>
    </row>
    <row r="285" spans="3:4" ht="15.75" customHeight="1" x14ac:dyDescent="0.2">
      <c r="C285" s="119"/>
      <c r="D285" s="119"/>
    </row>
    <row r="286" spans="3:4" ht="15.75" customHeight="1" x14ac:dyDescent="0.2">
      <c r="C286" s="119"/>
      <c r="D286" s="119"/>
    </row>
    <row r="287" spans="3:4" ht="15.75" customHeight="1" x14ac:dyDescent="0.2">
      <c r="C287" s="119"/>
      <c r="D287" s="119"/>
    </row>
    <row r="288" spans="3:4" ht="15.75" customHeight="1" x14ac:dyDescent="0.2">
      <c r="C288" s="119"/>
      <c r="D288" s="119"/>
    </row>
    <row r="289" spans="3:4" ht="15.75" customHeight="1" x14ac:dyDescent="0.2">
      <c r="C289" s="119"/>
      <c r="D289" s="119"/>
    </row>
    <row r="290" spans="3:4" ht="15.75" customHeight="1" x14ac:dyDescent="0.2">
      <c r="C290" s="119"/>
      <c r="D290" s="119"/>
    </row>
    <row r="291" spans="3:4" ht="15.75" customHeight="1" x14ac:dyDescent="0.2">
      <c r="C291" s="119"/>
      <c r="D291" s="119"/>
    </row>
    <row r="292" spans="3:4" ht="15.75" customHeight="1" x14ac:dyDescent="0.2">
      <c r="C292" s="119"/>
      <c r="D292" s="119"/>
    </row>
    <row r="293" spans="3:4" ht="15.75" customHeight="1" x14ac:dyDescent="0.2">
      <c r="C293" s="119"/>
      <c r="D293" s="119"/>
    </row>
    <row r="294" spans="3:4" ht="15.75" customHeight="1" x14ac:dyDescent="0.2">
      <c r="C294" s="119"/>
      <c r="D294" s="119"/>
    </row>
    <row r="295" spans="3:4" ht="15.75" customHeight="1" x14ac:dyDescent="0.2">
      <c r="C295" s="119"/>
      <c r="D295" s="119"/>
    </row>
    <row r="296" spans="3:4" ht="15.75" customHeight="1" x14ac:dyDescent="0.2">
      <c r="C296" s="119"/>
      <c r="D296" s="119"/>
    </row>
    <row r="297" spans="3:4" ht="15.75" customHeight="1" x14ac:dyDescent="0.2">
      <c r="C297" s="119"/>
      <c r="D297" s="119"/>
    </row>
    <row r="298" spans="3:4" ht="15.75" customHeight="1" x14ac:dyDescent="0.2">
      <c r="C298" s="119"/>
      <c r="D298" s="119"/>
    </row>
    <row r="299" spans="3:4" ht="15.75" customHeight="1" x14ac:dyDescent="0.2">
      <c r="C299" s="119"/>
      <c r="D299" s="119"/>
    </row>
    <row r="300" spans="3:4" ht="15.75" customHeight="1" x14ac:dyDescent="0.2">
      <c r="C300" s="119"/>
      <c r="D300" s="119"/>
    </row>
    <row r="301" spans="3:4" ht="15.75" customHeight="1" x14ac:dyDescent="0.2">
      <c r="C301" s="119"/>
      <c r="D301" s="119"/>
    </row>
    <row r="302" spans="3:4" ht="15.75" customHeight="1" x14ac:dyDescent="0.2">
      <c r="C302" s="119"/>
      <c r="D302" s="119"/>
    </row>
    <row r="303" spans="3:4" ht="15.75" customHeight="1" x14ac:dyDescent="0.2">
      <c r="C303" s="119"/>
      <c r="D303" s="119"/>
    </row>
    <row r="304" spans="3:4" ht="15.75" customHeight="1" x14ac:dyDescent="0.2">
      <c r="C304" s="119"/>
      <c r="D304" s="119"/>
    </row>
    <row r="305" spans="3:4" ht="15.75" customHeight="1" x14ac:dyDescent="0.2">
      <c r="C305" s="119"/>
      <c r="D305" s="119"/>
    </row>
    <row r="306" spans="3:4" ht="15.75" customHeight="1" x14ac:dyDescent="0.2">
      <c r="C306" s="119"/>
      <c r="D306" s="119"/>
    </row>
    <row r="307" spans="3:4" ht="15.75" customHeight="1" x14ac:dyDescent="0.2">
      <c r="C307" s="119"/>
      <c r="D307" s="119"/>
    </row>
    <row r="308" spans="3:4" ht="15.75" customHeight="1" x14ac:dyDescent="0.2">
      <c r="C308" s="119"/>
      <c r="D308" s="119"/>
    </row>
    <row r="309" spans="3:4" ht="15.75" customHeight="1" x14ac:dyDescent="0.2">
      <c r="C309" s="119"/>
      <c r="D309" s="119"/>
    </row>
    <row r="310" spans="3:4" ht="15.75" customHeight="1" x14ac:dyDescent="0.2">
      <c r="C310" s="119"/>
      <c r="D310" s="119"/>
    </row>
    <row r="311" spans="3:4" ht="15.75" customHeight="1" x14ac:dyDescent="0.2">
      <c r="C311" s="119"/>
      <c r="D311" s="119"/>
    </row>
    <row r="312" spans="3:4" ht="15.75" customHeight="1" x14ac:dyDescent="0.2">
      <c r="C312" s="119"/>
      <c r="D312" s="119"/>
    </row>
    <row r="313" spans="3:4" ht="15.75" customHeight="1" x14ac:dyDescent="0.2">
      <c r="C313" s="119"/>
      <c r="D313" s="119"/>
    </row>
    <row r="314" spans="3:4" ht="15.75" customHeight="1" x14ac:dyDescent="0.2">
      <c r="C314" s="119"/>
      <c r="D314" s="119"/>
    </row>
    <row r="315" spans="3:4" ht="15.75" customHeight="1" x14ac:dyDescent="0.2">
      <c r="C315" s="119"/>
      <c r="D315" s="119"/>
    </row>
    <row r="316" spans="3:4" ht="15.75" customHeight="1" x14ac:dyDescent="0.2">
      <c r="C316" s="119"/>
      <c r="D316" s="119"/>
    </row>
    <row r="317" spans="3:4" ht="15.75" customHeight="1" x14ac:dyDescent="0.2">
      <c r="C317" s="119"/>
      <c r="D317" s="119"/>
    </row>
    <row r="318" spans="3:4" ht="15.75" customHeight="1" x14ac:dyDescent="0.2">
      <c r="C318" s="119"/>
      <c r="D318" s="119"/>
    </row>
    <row r="319" spans="3:4" ht="15.75" customHeight="1" x14ac:dyDescent="0.2">
      <c r="C319" s="119"/>
      <c r="D319" s="119"/>
    </row>
    <row r="320" spans="3:4" ht="15.75" customHeight="1" x14ac:dyDescent="0.2">
      <c r="C320" s="119"/>
      <c r="D320" s="119"/>
    </row>
    <row r="321" spans="3:4" ht="15.75" customHeight="1" x14ac:dyDescent="0.2">
      <c r="C321" s="119"/>
      <c r="D321" s="119"/>
    </row>
    <row r="322" spans="3:4" ht="15.75" customHeight="1" x14ac:dyDescent="0.2">
      <c r="C322" s="119"/>
      <c r="D322" s="119"/>
    </row>
    <row r="323" spans="3:4" ht="15.75" customHeight="1" x14ac:dyDescent="0.2">
      <c r="C323" s="119"/>
      <c r="D323" s="119"/>
    </row>
    <row r="324" spans="3:4" ht="15.75" customHeight="1" x14ac:dyDescent="0.2">
      <c r="C324" s="119"/>
      <c r="D324" s="119"/>
    </row>
    <row r="325" spans="3:4" ht="15.75" customHeight="1" x14ac:dyDescent="0.2">
      <c r="C325" s="119"/>
      <c r="D325" s="119"/>
    </row>
    <row r="326" spans="3:4" ht="15.75" customHeight="1" x14ac:dyDescent="0.2">
      <c r="C326" s="119"/>
      <c r="D326" s="119"/>
    </row>
    <row r="327" spans="3:4" ht="15.75" customHeight="1" x14ac:dyDescent="0.2">
      <c r="C327" s="119"/>
      <c r="D327" s="119"/>
    </row>
    <row r="328" spans="3:4" ht="15.75" customHeight="1" x14ac:dyDescent="0.2">
      <c r="C328" s="119"/>
      <c r="D328" s="119"/>
    </row>
    <row r="329" spans="3:4" ht="15.75" customHeight="1" x14ac:dyDescent="0.2">
      <c r="C329" s="119"/>
      <c r="D329" s="119"/>
    </row>
    <row r="330" spans="3:4" ht="15.75" customHeight="1" x14ac:dyDescent="0.2">
      <c r="C330" s="119"/>
      <c r="D330" s="119"/>
    </row>
    <row r="331" spans="3:4" ht="15.75" customHeight="1" x14ac:dyDescent="0.2">
      <c r="C331" s="119"/>
      <c r="D331" s="119"/>
    </row>
    <row r="332" spans="3:4" ht="15.75" customHeight="1" x14ac:dyDescent="0.2">
      <c r="C332" s="119"/>
      <c r="D332" s="119"/>
    </row>
    <row r="333" spans="3:4" ht="15.75" customHeight="1" x14ac:dyDescent="0.2">
      <c r="C333" s="119"/>
      <c r="D333" s="119"/>
    </row>
    <row r="334" spans="3:4" ht="15.75" customHeight="1" x14ac:dyDescent="0.2">
      <c r="C334" s="119"/>
      <c r="D334" s="119"/>
    </row>
    <row r="335" spans="3:4" ht="15.75" customHeight="1" x14ac:dyDescent="0.2">
      <c r="C335" s="119"/>
      <c r="D335" s="119"/>
    </row>
    <row r="336" spans="3:4" ht="15.75" customHeight="1" x14ac:dyDescent="0.2">
      <c r="C336" s="119"/>
      <c r="D336" s="119"/>
    </row>
    <row r="337" spans="3:4" ht="15.75" customHeight="1" x14ac:dyDescent="0.2">
      <c r="C337" s="119"/>
      <c r="D337" s="119"/>
    </row>
    <row r="338" spans="3:4" ht="15.75" customHeight="1" x14ac:dyDescent="0.2">
      <c r="C338" s="119"/>
      <c r="D338" s="119"/>
    </row>
    <row r="339" spans="3:4" ht="15.75" customHeight="1" x14ac:dyDescent="0.2">
      <c r="C339" s="119"/>
      <c r="D339" s="119"/>
    </row>
    <row r="340" spans="3:4" ht="15.75" customHeight="1" x14ac:dyDescent="0.2">
      <c r="C340" s="119"/>
      <c r="D340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7109375" defaultRowHeight="15.75" customHeight="1" x14ac:dyDescent="0.2"/>
  <cols>
    <col min="3" max="3" width="14.42578125" customWidth="1"/>
  </cols>
  <sheetData>
    <row r="1" spans="1:3" ht="15.75" customHeight="1" x14ac:dyDescent="0.2">
      <c r="A1" s="19" t="s">
        <v>7</v>
      </c>
      <c r="B1" s="19" t="s">
        <v>8</v>
      </c>
      <c r="C1" s="19" t="s">
        <v>9</v>
      </c>
    </row>
    <row r="2" spans="1:3" ht="15.75" customHeight="1" x14ac:dyDescent="0.2">
      <c r="A2" s="19" t="s">
        <v>10</v>
      </c>
      <c r="B2" s="19">
        <v>100</v>
      </c>
      <c r="C2" s="19">
        <v>10</v>
      </c>
    </row>
    <row r="3" spans="1:3" ht="15.75" customHeight="1" x14ac:dyDescent="0.2">
      <c r="A3" s="19" t="s">
        <v>11</v>
      </c>
      <c r="B3" s="19">
        <v>50</v>
      </c>
      <c r="C3" s="19">
        <v>1</v>
      </c>
    </row>
    <row r="4" spans="1:3" ht="15.75" customHeight="1" x14ac:dyDescent="0.2">
      <c r="A4" s="19" t="s">
        <v>12</v>
      </c>
      <c r="B4" s="19">
        <v>9</v>
      </c>
      <c r="C4" s="19">
        <v>1</v>
      </c>
    </row>
    <row r="5" spans="1:3" ht="15.75" customHeight="1" x14ac:dyDescent="0.2">
      <c r="B5" s="19">
        <v>159</v>
      </c>
      <c r="C5" s="19">
        <v>12</v>
      </c>
    </row>
    <row r="6" spans="1:3" ht="15.75" customHeight="1" x14ac:dyDescent="0.2">
      <c r="B6" s="19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7109375" defaultRowHeight="15.75" customHeight="1" x14ac:dyDescent="0.2"/>
  <cols>
    <col min="1" max="1" width="6.140625" customWidth="1"/>
    <col min="2" max="3" width="8.85546875" customWidth="1"/>
    <col min="4" max="4" width="8.85546875" hidden="1" customWidth="1"/>
    <col min="5" max="5" width="8.85546875" customWidth="1"/>
    <col min="6" max="6" width="8.85546875" hidden="1" customWidth="1"/>
    <col min="7" max="9" width="8.85546875" customWidth="1"/>
    <col min="10" max="10" width="8.85546875" hidden="1" customWidth="1"/>
    <col min="11" max="12" width="8.85546875" customWidth="1"/>
    <col min="13" max="13" width="6.140625" hidden="1" customWidth="1"/>
  </cols>
  <sheetData>
    <row r="1" spans="1:13" ht="12" customHeight="1" x14ac:dyDescent="0.2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</row>
    <row r="2" spans="1:13" ht="21" customHeight="1" x14ac:dyDescent="0.2">
      <c r="A2" s="22"/>
      <c r="B2" s="127" t="s">
        <v>13</v>
      </c>
      <c r="C2" s="128"/>
      <c r="D2" s="128"/>
      <c r="E2" s="128"/>
      <c r="F2" s="128"/>
      <c r="G2" s="128"/>
      <c r="H2" s="128"/>
      <c r="I2" s="129" t="s">
        <v>14</v>
      </c>
      <c r="J2" s="128"/>
      <c r="K2" s="128"/>
      <c r="L2" s="128"/>
      <c r="M2" s="22"/>
    </row>
    <row r="3" spans="1:13" ht="16.5" customHeight="1" x14ac:dyDescent="0.2">
      <c r="A3" s="23"/>
      <c r="B3" s="130" t="s">
        <v>15</v>
      </c>
      <c r="C3" s="128"/>
      <c r="D3" s="128"/>
      <c r="E3" s="128"/>
      <c r="F3" s="128"/>
      <c r="G3" s="128"/>
      <c r="H3" s="24"/>
      <c r="I3" s="131" t="s">
        <v>16</v>
      </c>
      <c r="J3" s="128"/>
      <c r="K3" s="128"/>
      <c r="L3" s="128"/>
      <c r="M3" s="25"/>
    </row>
    <row r="4" spans="1:13" ht="10.5" customHeight="1" x14ac:dyDescent="0.2">
      <c r="A4" s="23"/>
      <c r="B4" s="128"/>
      <c r="C4" s="128"/>
      <c r="D4" s="128"/>
      <c r="E4" s="128"/>
      <c r="F4" s="128"/>
      <c r="G4" s="128"/>
      <c r="H4" s="24"/>
      <c r="I4" s="132" t="s">
        <v>17</v>
      </c>
      <c r="J4" s="128"/>
      <c r="K4" s="128"/>
      <c r="L4" s="128"/>
      <c r="M4" s="128"/>
    </row>
    <row r="5" spans="1:13" ht="12.75" x14ac:dyDescent="0.2">
      <c r="A5" s="23"/>
      <c r="B5" s="130" t="s">
        <v>18</v>
      </c>
      <c r="C5" s="128"/>
      <c r="D5" s="128"/>
      <c r="E5" s="128"/>
      <c r="F5" s="128"/>
      <c r="G5" s="128"/>
      <c r="H5" s="24"/>
      <c r="I5" s="128"/>
      <c r="J5" s="128"/>
      <c r="K5" s="128"/>
      <c r="L5" s="128"/>
      <c r="M5" s="128"/>
    </row>
    <row r="6" spans="1:13" ht="23.25" customHeight="1" x14ac:dyDescent="0.2">
      <c r="A6" s="26"/>
      <c r="B6" s="128"/>
      <c r="C6" s="128"/>
      <c r="D6" s="128"/>
      <c r="E6" s="128"/>
      <c r="F6" s="128"/>
      <c r="G6" s="128"/>
      <c r="H6" s="27"/>
      <c r="I6" s="28"/>
      <c r="J6" s="28"/>
      <c r="K6" s="28"/>
      <c r="L6" s="28"/>
      <c r="M6" s="28"/>
    </row>
    <row r="7" spans="1:13" ht="9" customHeight="1" x14ac:dyDescent="0.2">
      <c r="A7" s="29"/>
      <c r="B7" s="30"/>
      <c r="C7" s="30"/>
      <c r="D7" s="30"/>
      <c r="E7" s="31"/>
      <c r="F7" s="32"/>
      <c r="G7" s="33"/>
      <c r="H7" s="32"/>
      <c r="I7" s="32"/>
      <c r="J7" s="32"/>
      <c r="K7" s="32"/>
      <c r="L7" s="32"/>
      <c r="M7" s="32"/>
    </row>
    <row r="8" spans="1:13" ht="18" customHeight="1" x14ac:dyDescent="0.2">
      <c r="A8" s="34"/>
      <c r="B8" s="35" t="s">
        <v>19</v>
      </c>
      <c r="C8" s="36"/>
      <c r="D8" s="36"/>
      <c r="E8" s="36"/>
      <c r="F8" s="32"/>
      <c r="G8" s="37"/>
      <c r="H8" s="32"/>
      <c r="I8" s="38"/>
      <c r="J8" s="133" t="s">
        <v>20</v>
      </c>
      <c r="K8" s="128"/>
      <c r="L8" s="39">
        <v>1000</v>
      </c>
      <c r="M8" s="32"/>
    </row>
    <row r="9" spans="1:13" ht="18" customHeight="1" x14ac:dyDescent="0.2">
      <c r="A9" s="34"/>
      <c r="B9" s="36"/>
      <c r="C9" s="36"/>
      <c r="D9" s="36"/>
      <c r="E9" s="36"/>
      <c r="F9" s="32"/>
      <c r="G9" s="37"/>
      <c r="H9" s="32"/>
      <c r="I9" s="40"/>
      <c r="J9" s="32"/>
      <c r="K9" s="32"/>
      <c r="L9" s="37"/>
      <c r="M9" s="32"/>
    </row>
    <row r="10" spans="1:13" ht="18" hidden="1" customHeight="1" x14ac:dyDescent="0.2">
      <c r="A10" s="32"/>
      <c r="B10" s="41"/>
      <c r="C10" s="41"/>
      <c r="D10" s="41"/>
      <c r="E10" s="41"/>
      <c r="F10" s="32"/>
      <c r="G10" s="37"/>
      <c r="H10" s="32"/>
      <c r="I10" s="40"/>
      <c r="J10" s="32"/>
      <c r="K10" s="32"/>
      <c r="L10" s="37"/>
      <c r="M10" s="32"/>
    </row>
    <row r="11" spans="1:13" ht="12" hidden="1" customHeight="1" x14ac:dyDescent="0.2">
      <c r="A11" s="29"/>
      <c r="B11" s="42"/>
      <c r="C11" s="42"/>
      <c r="D11" s="43"/>
      <c r="E11" s="29"/>
      <c r="F11" s="29"/>
      <c r="G11" s="38"/>
      <c r="H11" s="44"/>
      <c r="I11" s="45"/>
      <c r="J11" s="45"/>
      <c r="K11" s="45"/>
      <c r="L11" s="46"/>
      <c r="M11" s="29"/>
    </row>
    <row r="12" spans="1:13" ht="18" hidden="1" customHeight="1" x14ac:dyDescent="0.2">
      <c r="A12" s="38"/>
      <c r="B12" s="29"/>
      <c r="C12" s="38"/>
      <c r="D12" s="134" t="str">
        <f ca="1">IFERROR(__xludf.DUMMYFUNCTION("SPARKLINE(D17,{""charttype"",""column"";""ymin"", 0; ""ymax"",MAX(D17:E17);""firstcolor"",""#334960""})"),"")</f>
        <v/>
      </c>
      <c r="E12" s="136" t="str">
        <f ca="1">IFERROR(__xludf.DUMMYFUNCTION("SPARKLINE(E17,{""charttype"",""column"";""ymin"", 0; ""ymax"",max(D17:E17);""firstcolor"",""#f46524""})"),"")</f>
        <v/>
      </c>
      <c r="F12" s="29"/>
      <c r="G12" s="29"/>
      <c r="H12" s="47"/>
      <c r="I12" s="48"/>
      <c r="J12" s="48"/>
      <c r="K12" s="48"/>
      <c r="L12" s="49"/>
      <c r="M12" s="38"/>
    </row>
    <row r="13" spans="1:13" ht="18" hidden="1" customHeight="1" x14ac:dyDescent="0.5">
      <c r="A13" s="38"/>
      <c r="B13" s="29"/>
      <c r="C13" s="50"/>
      <c r="D13" s="135"/>
      <c r="E13" s="128"/>
      <c r="F13" s="29"/>
      <c r="G13" s="29"/>
      <c r="H13" s="47"/>
      <c r="I13" s="137" t="str">
        <f>IFERROR(E17/D17-1, "")</f>
        <v/>
      </c>
      <c r="J13" s="128"/>
      <c r="K13" s="128"/>
      <c r="L13" s="49"/>
      <c r="M13" s="51"/>
    </row>
    <row r="14" spans="1:13" ht="24" hidden="1" customHeight="1" x14ac:dyDescent="0.5">
      <c r="A14" s="29"/>
      <c r="B14" s="29"/>
      <c r="C14" s="50"/>
      <c r="D14" s="135"/>
      <c r="E14" s="128"/>
      <c r="F14" s="29"/>
      <c r="G14" s="29"/>
      <c r="H14" s="47"/>
      <c r="I14" s="138" t="str">
        <f>IF(I13 &lt; 0, "Decrease in total savings", "Increase in total savings")</f>
        <v>Increase in total savings</v>
      </c>
      <c r="J14" s="139"/>
      <c r="K14" s="139"/>
      <c r="L14" s="49"/>
      <c r="M14" s="52"/>
    </row>
    <row r="15" spans="1:13" ht="39.75" hidden="1" customHeight="1" x14ac:dyDescent="0.5">
      <c r="A15" s="29"/>
      <c r="B15" s="29"/>
      <c r="C15" s="50"/>
      <c r="D15" s="135"/>
      <c r="E15" s="128"/>
      <c r="F15" s="29"/>
      <c r="G15" s="50"/>
      <c r="H15" s="47"/>
      <c r="I15" s="140">
        <f>IFERROR(E17-D17, 0)</f>
        <v>0</v>
      </c>
      <c r="J15" s="128"/>
      <c r="K15" s="128"/>
      <c r="L15" s="49"/>
      <c r="M15" s="52"/>
    </row>
    <row r="16" spans="1:13" ht="18" hidden="1" customHeight="1" x14ac:dyDescent="0.3">
      <c r="A16" s="29"/>
      <c r="B16" s="42"/>
      <c r="C16" s="53"/>
      <c r="D16" s="54" t="s">
        <v>21</v>
      </c>
      <c r="E16" s="55" t="s">
        <v>22</v>
      </c>
      <c r="F16" s="53"/>
      <c r="G16" s="56"/>
      <c r="H16" s="47"/>
      <c r="I16" s="141" t="str">
        <f>IF(J15&lt;0, "Spent this month", "Saved this month")</f>
        <v>Saved this month</v>
      </c>
      <c r="J16" s="128"/>
      <c r="K16" s="128"/>
      <c r="L16" s="49"/>
      <c r="M16" s="57"/>
    </row>
    <row r="17" spans="1:13" ht="18" hidden="1" customHeight="1" x14ac:dyDescent="0.2">
      <c r="A17" s="38"/>
      <c r="B17" s="29"/>
      <c r="C17" s="38"/>
      <c r="D17" s="58">
        <f>IF(ISBLANK(L8),0,L8)</f>
        <v>1000</v>
      </c>
      <c r="E17" s="59" t="e">
        <f>D17+(I22-C22)</f>
        <v>#REF!</v>
      </c>
      <c r="F17" s="38"/>
      <c r="G17" s="50"/>
      <c r="H17" s="47"/>
      <c r="I17" s="142"/>
      <c r="J17" s="128"/>
      <c r="K17" s="128"/>
      <c r="L17" s="49"/>
      <c r="M17" s="38"/>
    </row>
    <row r="18" spans="1:13" ht="12" hidden="1" customHeight="1" x14ac:dyDescent="0.2">
      <c r="A18" s="38"/>
      <c r="B18" s="60"/>
      <c r="C18" s="60"/>
      <c r="D18" s="60"/>
      <c r="E18" s="60"/>
      <c r="F18" s="60"/>
      <c r="G18" s="38"/>
      <c r="H18" s="61"/>
      <c r="I18" s="62"/>
      <c r="J18" s="63"/>
      <c r="K18" s="62"/>
      <c r="L18" s="64"/>
      <c r="M18" s="38"/>
    </row>
    <row r="19" spans="1:13" ht="24" hidden="1" customHeight="1" x14ac:dyDescent="0.2">
      <c r="A19" s="38"/>
      <c r="B19" s="60"/>
      <c r="C19" s="60"/>
      <c r="D19" s="60"/>
      <c r="E19" s="60"/>
      <c r="F19" s="60"/>
      <c r="G19" s="38"/>
      <c r="H19" s="38"/>
      <c r="I19" s="38"/>
      <c r="J19" s="30"/>
      <c r="K19" s="38"/>
      <c r="L19" s="38"/>
      <c r="M19" s="38"/>
    </row>
    <row r="20" spans="1:13" ht="24" hidden="1" customHeight="1" x14ac:dyDescent="0.2">
      <c r="A20" s="65"/>
      <c r="B20" s="143" t="s">
        <v>23</v>
      </c>
      <c r="C20" s="128"/>
      <c r="D20" s="128"/>
      <c r="E20" s="128"/>
      <c r="F20" s="128"/>
      <c r="G20" s="65"/>
      <c r="H20" s="66" t="s">
        <v>3</v>
      </c>
      <c r="I20" s="66"/>
      <c r="J20" s="67"/>
      <c r="K20" s="65"/>
      <c r="L20" s="65"/>
      <c r="M20" s="65"/>
    </row>
    <row r="21" spans="1:13" ht="19.5" hidden="1" customHeight="1" x14ac:dyDescent="0.2">
      <c r="A21" s="68"/>
      <c r="B21" s="69" t="s">
        <v>24</v>
      </c>
      <c r="C21" s="70">
        <f>D26</f>
        <v>0</v>
      </c>
      <c r="D21" s="144" t="str">
        <f ca="1">IFERROR(__xludf.DUMMYFUNCTION("SPARKLINE(C21,{""charttype"",""bar"";""max"",max(C21:C22);""color1"",""#AEB7C0""})"),"")</f>
        <v/>
      </c>
      <c r="E21" s="128"/>
      <c r="F21" s="128"/>
      <c r="G21" s="68"/>
      <c r="H21" s="69" t="s">
        <v>24</v>
      </c>
      <c r="I21" s="70">
        <f>J26</f>
        <v>0</v>
      </c>
      <c r="J21" s="144" t="str">
        <f ca="1">IFERROR(__xludf.DUMMYFUNCTION("SPARKLINE(I21,{""charttype"",""bar"";""max"",max(I21:I22);""color1"",""#AEB7C0""})"),"")</f>
        <v/>
      </c>
      <c r="K21" s="128"/>
      <c r="L21" s="128"/>
      <c r="M21" s="68"/>
    </row>
    <row r="22" spans="1:13" ht="19.5" customHeight="1" x14ac:dyDescent="0.2">
      <c r="A22" s="71"/>
      <c r="B22" s="72" t="s">
        <v>23</v>
      </c>
      <c r="C22" s="73" t="e">
        <f>E26</f>
        <v>#REF!</v>
      </c>
      <c r="D22" s="145" t="str">
        <f ca="1">IFERROR(__xludf.DUMMYFUNCTION("SPARKLINE(C22,{""charttype"",""bar"";""max"",max(C21:C22);""color1"",""#334960""})"),"")</f>
        <v/>
      </c>
      <c r="E22" s="128"/>
      <c r="F22" s="128"/>
      <c r="G22" s="60"/>
      <c r="H22" s="72" t="s">
        <v>3</v>
      </c>
      <c r="I22" s="73" t="e">
        <f>K26</f>
        <v>#REF!</v>
      </c>
      <c r="J22" s="145" t="str">
        <f ca="1">IFERROR(__xludf.DUMMYFUNCTION("SPARKLINE(I22,{""charttype"",""bar"";""max"",max(I21:I22);""color1"",""#334960""})"),"")</f>
        <v/>
      </c>
      <c r="K22" s="128"/>
      <c r="L22" s="128"/>
      <c r="M22" s="71"/>
    </row>
    <row r="23" spans="1:13" ht="30" customHeight="1" x14ac:dyDescent="0.2">
      <c r="A23" s="29"/>
      <c r="B23" s="74"/>
      <c r="C23" s="75"/>
      <c r="D23" s="146"/>
      <c r="E23" s="128"/>
      <c r="F23" s="128"/>
      <c r="G23" s="29"/>
      <c r="H23" s="74"/>
      <c r="I23" s="75"/>
      <c r="J23" s="146"/>
      <c r="K23" s="128"/>
      <c r="L23" s="128"/>
      <c r="M23" s="71"/>
    </row>
    <row r="24" spans="1:13" ht="29.25" customHeight="1" x14ac:dyDescent="0.2">
      <c r="A24" s="76"/>
      <c r="B24" s="147" t="s">
        <v>23</v>
      </c>
      <c r="C24" s="128"/>
      <c r="D24" s="77"/>
      <c r="E24" s="77"/>
      <c r="F24" s="77"/>
      <c r="G24" s="78"/>
      <c r="H24" s="79" t="s">
        <v>3</v>
      </c>
      <c r="I24" s="80"/>
      <c r="J24" s="77"/>
      <c r="K24" s="77"/>
      <c r="L24" s="77"/>
      <c r="M24" s="76"/>
    </row>
    <row r="25" spans="1:13" ht="19.5" customHeight="1" x14ac:dyDescent="0.35">
      <c r="A25" s="81"/>
      <c r="B25" s="82"/>
      <c r="C25" s="83"/>
      <c r="D25" s="82" t="s">
        <v>24</v>
      </c>
      <c r="E25" s="82" t="s">
        <v>25</v>
      </c>
      <c r="F25" s="82" t="s">
        <v>26</v>
      </c>
      <c r="G25" s="84"/>
      <c r="H25" s="85"/>
      <c r="I25" s="86"/>
      <c r="J25" s="82" t="s">
        <v>24</v>
      </c>
      <c r="K25" s="82" t="s">
        <v>25</v>
      </c>
      <c r="M25" s="82" t="s">
        <v>26</v>
      </c>
    </row>
    <row r="26" spans="1:13" ht="17.25" customHeight="1" x14ac:dyDescent="0.2">
      <c r="A26" s="87"/>
      <c r="B26" s="88" t="s">
        <v>27</v>
      </c>
      <c r="C26" s="88"/>
      <c r="D26" s="89">
        <f t="shared" ref="D26:F26" si="0">SUM(D27:D44)</f>
        <v>0</v>
      </c>
      <c r="E26" s="89" t="e">
        <f t="shared" si="0"/>
        <v>#REF!</v>
      </c>
      <c r="F26" s="90" t="e">
        <f t="shared" si="0"/>
        <v>#REF!</v>
      </c>
      <c r="G26" s="91"/>
      <c r="H26" s="92" t="s">
        <v>27</v>
      </c>
      <c r="I26" s="93"/>
      <c r="J26" s="89">
        <f t="shared" ref="J26:K26" si="1">SUM(J27:J44)</f>
        <v>0</v>
      </c>
      <c r="K26" s="89" t="e">
        <f t="shared" si="1"/>
        <v>#REF!</v>
      </c>
      <c r="M26" s="90">
        <f>SUM(L27:L44)</f>
        <v>0</v>
      </c>
    </row>
    <row r="27" spans="1:13" ht="18" hidden="1" customHeight="1" x14ac:dyDescent="0.2">
      <c r="A27" s="94"/>
      <c r="B27" s="148"/>
      <c r="C27" s="149"/>
      <c r="D27" s="95"/>
      <c r="E27" s="96" t="str">
        <f>IF(ISBLANK($B27), "", SUMIF(#REF!,$B27,Transactions!$C:$C))</f>
        <v/>
      </c>
      <c r="F27" s="97" t="str">
        <f t="shared" ref="F27:F41" si="2">IF(ISBLANK($B27), "", D27-E27)</f>
        <v/>
      </c>
      <c r="G27" s="98"/>
      <c r="H27" s="150"/>
      <c r="I27" s="151"/>
      <c r="J27" s="99"/>
      <c r="K27" s="96" t="str">
        <f>IF(ISBLANK($H27), "", SUMIF(#REF!,$H27,Transactions!$D:$D))</f>
        <v/>
      </c>
      <c r="M27" s="97" t="str">
        <f t="shared" ref="M27:M33" si="3">IF(ISBLANK($H27), "", K27-J27)</f>
        <v/>
      </c>
    </row>
    <row r="28" spans="1:13" ht="18" customHeight="1" x14ac:dyDescent="0.2">
      <c r="A28" s="94"/>
      <c r="B28" s="125" t="s">
        <v>28</v>
      </c>
      <c r="C28" s="126"/>
      <c r="D28" s="100">
        <v>0</v>
      </c>
      <c r="E28" s="96" t="e">
        <f>IF(ISBLANK($B28), "", SUMIF(#REF!,$B28,Transactions!$C:$C))</f>
        <v>#REF!</v>
      </c>
      <c r="F28" s="101" t="e">
        <f t="shared" si="2"/>
        <v>#REF!</v>
      </c>
      <c r="G28" s="98"/>
      <c r="H28" s="125" t="s">
        <v>29</v>
      </c>
      <c r="I28" s="126"/>
      <c r="J28" s="100">
        <v>0</v>
      </c>
      <c r="K28" s="96" t="e">
        <f>IF(ISBLANK($H28), "", SUMIF(#REF!,$H28,Transactions!$D:$D))</f>
        <v>#REF!</v>
      </c>
      <c r="M28" s="101" t="e">
        <f t="shared" si="3"/>
        <v>#REF!</v>
      </c>
    </row>
    <row r="29" spans="1:13" ht="18" customHeight="1" x14ac:dyDescent="0.2">
      <c r="A29" s="94"/>
      <c r="B29" s="125" t="s">
        <v>30</v>
      </c>
      <c r="C29" s="126"/>
      <c r="D29" s="100">
        <v>0</v>
      </c>
      <c r="E29" s="96" t="e">
        <f>IF(ISBLANK($B29), "", SUMIF(#REF!,$B29,Transactions!$C:$C))</f>
        <v>#REF!</v>
      </c>
      <c r="F29" s="101" t="e">
        <f t="shared" si="2"/>
        <v>#REF!</v>
      </c>
      <c r="G29" s="98"/>
      <c r="H29" s="125" t="s">
        <v>31</v>
      </c>
      <c r="I29" s="126"/>
      <c r="J29" s="100">
        <v>0</v>
      </c>
      <c r="K29" s="96" t="e">
        <f>IF(ISBLANK($H29), "", SUMIF(#REF!,$H29,Transactions!$D:$D))</f>
        <v>#REF!</v>
      </c>
      <c r="M29" s="101" t="e">
        <f t="shared" si="3"/>
        <v>#REF!</v>
      </c>
    </row>
    <row r="30" spans="1:13" ht="18" customHeight="1" x14ac:dyDescent="0.2">
      <c r="A30" s="71"/>
      <c r="B30" s="125" t="s">
        <v>32</v>
      </c>
      <c r="C30" s="126"/>
      <c r="D30" s="100">
        <v>0</v>
      </c>
      <c r="E30" s="96" t="e">
        <f>IF(ISBLANK($B30), "", SUMIF(#REF!,$B30,Transactions!$C:$C))</f>
        <v>#REF!</v>
      </c>
      <c r="F30" s="101" t="e">
        <f t="shared" si="2"/>
        <v>#REF!</v>
      </c>
      <c r="G30" s="102"/>
      <c r="H30" s="125" t="s">
        <v>33</v>
      </c>
      <c r="I30" s="126"/>
      <c r="J30" s="100">
        <v>0</v>
      </c>
      <c r="K30" s="96" t="e">
        <f>IF(ISBLANK($H30), "", SUMIF(#REF!,$H30,Transactions!$D:$D))</f>
        <v>#REF!</v>
      </c>
      <c r="M30" s="101" t="e">
        <f t="shared" si="3"/>
        <v>#REF!</v>
      </c>
    </row>
    <row r="31" spans="1:13" ht="18" customHeight="1" x14ac:dyDescent="0.2">
      <c r="A31" s="71"/>
      <c r="B31" s="125" t="s">
        <v>34</v>
      </c>
      <c r="C31" s="126"/>
      <c r="D31" s="100">
        <v>0</v>
      </c>
      <c r="E31" s="96" t="e">
        <f>IF(ISBLANK($B31), "", SUMIF(#REF!,$B31,Transactions!$C:$C))</f>
        <v>#REF!</v>
      </c>
      <c r="F31" s="101" t="e">
        <f t="shared" si="2"/>
        <v>#REF!</v>
      </c>
      <c r="G31" s="102"/>
      <c r="H31" s="125" t="s">
        <v>35</v>
      </c>
      <c r="I31" s="126"/>
      <c r="J31" s="100">
        <v>0</v>
      </c>
      <c r="K31" s="96" t="e">
        <f>IF(ISBLANK($H31), "", SUMIF(#REF!,$H31,Transactions!$D:$D))</f>
        <v>#REF!</v>
      </c>
      <c r="M31" s="101" t="e">
        <f t="shared" si="3"/>
        <v>#REF!</v>
      </c>
    </row>
    <row r="32" spans="1:13" ht="18" customHeight="1" x14ac:dyDescent="0.2">
      <c r="A32" s="71"/>
      <c r="B32" s="125" t="s">
        <v>36</v>
      </c>
      <c r="C32" s="126"/>
      <c r="D32" s="100">
        <v>0</v>
      </c>
      <c r="E32" s="96" t="e">
        <f>IF(ISBLANK($B32), "", SUMIF(#REF!,$B32,Transactions!$C:$C))</f>
        <v>#REF!</v>
      </c>
      <c r="F32" s="101" t="e">
        <f t="shared" si="2"/>
        <v>#REF!</v>
      </c>
      <c r="G32" s="102"/>
      <c r="H32" s="125" t="s">
        <v>37</v>
      </c>
      <c r="I32" s="126"/>
      <c r="J32" s="100">
        <v>0</v>
      </c>
      <c r="K32" s="96" t="e">
        <f>IF(ISBLANK($H32), "", SUMIF(#REF!,$H32,Transactions!$D:$D))</f>
        <v>#REF!</v>
      </c>
      <c r="M32" s="101" t="e">
        <f t="shared" si="3"/>
        <v>#REF!</v>
      </c>
    </row>
    <row r="33" spans="1:13" ht="18" customHeight="1" x14ac:dyDescent="0.2">
      <c r="A33" s="71"/>
      <c r="B33" s="125" t="s">
        <v>38</v>
      </c>
      <c r="C33" s="126"/>
      <c r="D33" s="100">
        <v>0</v>
      </c>
      <c r="E33" s="96" t="e">
        <f>IF(ISBLANK($B33), "", SUMIF(#REF!,$B33,Transactions!$C:$C))</f>
        <v>#REF!</v>
      </c>
      <c r="F33" s="101" t="e">
        <f t="shared" si="2"/>
        <v>#REF!</v>
      </c>
      <c r="G33" s="102"/>
      <c r="H33" s="125" t="s">
        <v>39</v>
      </c>
      <c r="I33" s="126"/>
      <c r="J33" s="103">
        <v>0</v>
      </c>
      <c r="K33" s="96" t="e">
        <f>IF(ISBLANK($H33), "", SUMIF(#REF!,$H33,Transactions!$D:$D))</f>
        <v>#REF!</v>
      </c>
      <c r="M33" s="101" t="e">
        <f t="shared" si="3"/>
        <v>#REF!</v>
      </c>
    </row>
    <row r="34" spans="1:13" ht="18" customHeight="1" x14ac:dyDescent="0.2">
      <c r="A34" s="71"/>
      <c r="B34" s="125" t="s">
        <v>40</v>
      </c>
      <c r="C34" s="126"/>
      <c r="D34" s="100">
        <v>0</v>
      </c>
      <c r="E34" s="96" t="e">
        <f>IF(ISBLANK($B34), "", SUMIF(#REF!,$B34,Transactions!$C:$C))</f>
        <v>#REF!</v>
      </c>
      <c r="F34" s="101" t="e">
        <f t="shared" si="2"/>
        <v>#REF!</v>
      </c>
      <c r="G34" s="104"/>
      <c r="H34" s="152"/>
      <c r="I34" s="126"/>
      <c r="J34" s="105"/>
      <c r="K34" s="96" t="str">
        <f>IF(ISBLANK($H34), "", SUMIF(#REF!,$H34,Transactions!$D:$D))</f>
        <v/>
      </c>
      <c r="L34" s="101" t="str">
        <f t="shared" ref="L34:L41" si="4">IF(ISBLANK($H34), "", K34-J34)</f>
        <v/>
      </c>
      <c r="M34" s="71"/>
    </row>
    <row r="35" spans="1:13" ht="18" customHeight="1" x14ac:dyDescent="0.2">
      <c r="A35" s="71"/>
      <c r="B35" s="125" t="s">
        <v>41</v>
      </c>
      <c r="C35" s="126"/>
      <c r="D35" s="100">
        <v>0</v>
      </c>
      <c r="E35" s="96" t="e">
        <f>IF(ISBLANK($B35), "", SUMIF(#REF!,$B35,Transactions!$C:$C))</f>
        <v>#REF!</v>
      </c>
      <c r="F35" s="101" t="e">
        <f t="shared" si="2"/>
        <v>#REF!</v>
      </c>
      <c r="G35" s="102"/>
      <c r="H35" s="152"/>
      <c r="I35" s="126"/>
      <c r="J35" s="105"/>
      <c r="K35" s="96" t="str">
        <f>IF(ISBLANK($H35), "", SUMIF(#REF!,$H35,Transactions!$D:$D))</f>
        <v/>
      </c>
      <c r="L35" s="101" t="str">
        <f t="shared" si="4"/>
        <v/>
      </c>
      <c r="M35" s="71"/>
    </row>
    <row r="36" spans="1:13" ht="18" customHeight="1" x14ac:dyDescent="0.2">
      <c r="A36" s="71"/>
      <c r="B36" s="125" t="s">
        <v>42</v>
      </c>
      <c r="C36" s="126"/>
      <c r="D36" s="100">
        <v>0</v>
      </c>
      <c r="E36" s="96" t="e">
        <f>IF(ISBLANK($B36), "", SUMIF(#REF!,$B36,Transactions!$C:$C))</f>
        <v>#REF!</v>
      </c>
      <c r="F36" s="101" t="e">
        <f t="shared" si="2"/>
        <v>#REF!</v>
      </c>
      <c r="G36" s="102"/>
      <c r="H36" s="152"/>
      <c r="I36" s="126"/>
      <c r="J36" s="105"/>
      <c r="K36" s="96" t="str">
        <f>IF(ISBLANK($H36), "", SUMIF(#REF!,$H36,Transactions!$D:$D))</f>
        <v/>
      </c>
      <c r="L36" s="101" t="str">
        <f t="shared" si="4"/>
        <v/>
      </c>
      <c r="M36" s="71"/>
    </row>
    <row r="37" spans="1:13" ht="18" customHeight="1" x14ac:dyDescent="0.2">
      <c r="A37" s="71"/>
      <c r="B37" s="125" t="s">
        <v>43</v>
      </c>
      <c r="C37" s="126"/>
      <c r="D37" s="100">
        <v>0</v>
      </c>
      <c r="E37" s="96" t="e">
        <f>IF(ISBLANK($B37), "", SUMIF(#REF!,$B37,Transactions!$C:$C))</f>
        <v>#REF!</v>
      </c>
      <c r="F37" s="101" t="e">
        <f t="shared" si="2"/>
        <v>#REF!</v>
      </c>
      <c r="G37" s="102"/>
      <c r="H37" s="152"/>
      <c r="I37" s="126"/>
      <c r="J37" s="105"/>
      <c r="K37" s="96" t="str">
        <f>IF(ISBLANK($H37), "", SUMIF(#REF!,$H37,Transactions!$D:$D))</f>
        <v/>
      </c>
      <c r="L37" s="101" t="str">
        <f t="shared" si="4"/>
        <v/>
      </c>
      <c r="M37" s="71"/>
    </row>
    <row r="38" spans="1:13" ht="18" customHeight="1" x14ac:dyDescent="0.2">
      <c r="A38" s="71"/>
      <c r="B38" s="125" t="s">
        <v>37</v>
      </c>
      <c r="C38" s="126"/>
      <c r="D38" s="100">
        <v>0</v>
      </c>
      <c r="E38" s="96" t="e">
        <f>IF(ISBLANK($B38), "", SUMIF(#REF!,$B38,Transactions!$C:$C))</f>
        <v>#REF!</v>
      </c>
      <c r="F38" s="101" t="e">
        <f t="shared" si="2"/>
        <v>#REF!</v>
      </c>
      <c r="G38" s="102"/>
      <c r="H38" s="152"/>
      <c r="I38" s="126"/>
      <c r="J38" s="105"/>
      <c r="K38" s="96" t="str">
        <f>IF(ISBLANK($H38), "", SUMIF(#REF!,$H38,Transactions!$D:$D))</f>
        <v/>
      </c>
      <c r="L38" s="101" t="str">
        <f t="shared" si="4"/>
        <v/>
      </c>
      <c r="M38" s="71"/>
    </row>
    <row r="39" spans="1:13" ht="18" customHeight="1" x14ac:dyDescent="0.2">
      <c r="A39" s="71"/>
      <c r="B39" s="125" t="s">
        <v>44</v>
      </c>
      <c r="C39" s="126"/>
      <c r="D39" s="100">
        <v>0</v>
      </c>
      <c r="E39" s="96" t="e">
        <f>IF(ISBLANK($B39), "", SUMIF(#REF!,$B39,Transactions!$C:$C))</f>
        <v>#REF!</v>
      </c>
      <c r="F39" s="101" t="e">
        <f t="shared" si="2"/>
        <v>#REF!</v>
      </c>
      <c r="G39" s="102"/>
      <c r="H39" s="152"/>
      <c r="I39" s="126"/>
      <c r="J39" s="105"/>
      <c r="K39" s="96" t="str">
        <f>IF(ISBLANK($H39), "", SUMIF(#REF!,$H39,Transactions!$D:$D))</f>
        <v/>
      </c>
      <c r="L39" s="101" t="str">
        <f t="shared" si="4"/>
        <v/>
      </c>
      <c r="M39" s="71"/>
    </row>
    <row r="40" spans="1:13" ht="18" customHeight="1" x14ac:dyDescent="0.2">
      <c r="A40" s="71"/>
      <c r="B40" s="125" t="s">
        <v>45</v>
      </c>
      <c r="C40" s="126"/>
      <c r="D40" s="106">
        <v>0</v>
      </c>
      <c r="E40" s="96" t="e">
        <f>IF(ISBLANK($B40), "", SUMIF(#REF!,$B40,Transactions!$C:$C))</f>
        <v>#REF!</v>
      </c>
      <c r="F40" s="101" t="e">
        <f t="shared" si="2"/>
        <v>#REF!</v>
      </c>
      <c r="G40" s="102"/>
      <c r="H40" s="152"/>
      <c r="I40" s="126"/>
      <c r="J40" s="105"/>
      <c r="K40" s="96" t="str">
        <f>IF(ISBLANK($H40), "", SUMIF(#REF!,$H40,Transactions!$D:$D))</f>
        <v/>
      </c>
      <c r="L40" s="101" t="str">
        <f t="shared" si="4"/>
        <v/>
      </c>
      <c r="M40" s="71"/>
    </row>
    <row r="41" spans="1:13" ht="18" customHeight="1" x14ac:dyDescent="0.2">
      <c r="A41" s="71"/>
      <c r="B41" s="125" t="s">
        <v>46</v>
      </c>
      <c r="C41" s="126"/>
      <c r="D41" s="106">
        <v>0</v>
      </c>
      <c r="E41" s="96" t="e">
        <f>IF(ISBLANK($B41), "", SUMIF(#REF!,$B41,Transactions!$C:$C))</f>
        <v>#REF!</v>
      </c>
      <c r="F41" s="101" t="e">
        <f t="shared" si="2"/>
        <v>#REF!</v>
      </c>
      <c r="G41" s="102"/>
      <c r="H41" s="152"/>
      <c r="I41" s="126"/>
      <c r="J41" s="105"/>
      <c r="K41" s="96" t="str">
        <f>IF(ISBLANK($H41), "", SUMIF(#REF!,$H41,Transactions!$D:$D))</f>
        <v/>
      </c>
      <c r="L41" s="101" t="str">
        <f t="shared" si="4"/>
        <v/>
      </c>
      <c r="M41" s="71"/>
    </row>
    <row r="42" spans="1:13" ht="18" customHeight="1" x14ac:dyDescent="0.2">
      <c r="A42" s="71"/>
      <c r="B42" s="107"/>
      <c r="C42" s="107"/>
      <c r="D42" s="106"/>
      <c r="E42" s="96"/>
      <c r="F42" s="101"/>
      <c r="G42" s="102"/>
      <c r="H42" s="108"/>
      <c r="I42" s="108"/>
      <c r="J42" s="105"/>
      <c r="K42" s="96"/>
      <c r="L42" s="101"/>
      <c r="M42" s="71"/>
    </row>
    <row r="43" spans="1:13" ht="18" customHeight="1" x14ac:dyDescent="0.2">
      <c r="A43" s="71"/>
      <c r="B43" s="107"/>
      <c r="C43" s="107"/>
      <c r="D43" s="106"/>
      <c r="E43" s="96"/>
      <c r="F43" s="101"/>
      <c r="G43" s="102"/>
      <c r="H43" s="108"/>
      <c r="I43" s="108"/>
      <c r="J43" s="105"/>
      <c r="K43" s="96"/>
      <c r="L43" s="101"/>
      <c r="M43" s="71"/>
    </row>
    <row r="44" spans="1:13" ht="18" customHeight="1" x14ac:dyDescent="0.2">
      <c r="A44" s="71"/>
      <c r="B44" s="125"/>
      <c r="C44" s="126"/>
      <c r="D44" s="100"/>
      <c r="E44" s="96" t="str">
        <f>IF(ISBLANK($B44), "", SUMIF(#REF!,$B44,Transactions!$C:$C))</f>
        <v/>
      </c>
      <c r="F44" s="101" t="str">
        <f>IF(ISBLANK($B44), "", D44-E44)</f>
        <v/>
      </c>
      <c r="G44" s="102"/>
      <c r="H44" s="152"/>
      <c r="I44" s="126"/>
      <c r="J44" s="105"/>
      <c r="K44" s="96" t="str">
        <f>IF(ISBLANK($H44), "", SUMIF(#REF!,$H44,Transactions!$D:$D))</f>
        <v/>
      </c>
      <c r="L44" s="101" t="str">
        <f>IF(ISBLANK($H44), "", K44-J44)</f>
        <v/>
      </c>
      <c r="M44" s="71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spiffy</cp:lastModifiedBy>
  <dcterms:created xsi:type="dcterms:W3CDTF">2025-01-16T02:49:35Z</dcterms:created>
  <dcterms:modified xsi:type="dcterms:W3CDTF">2025-05-09T22:59:10Z</dcterms:modified>
</cp:coreProperties>
</file>