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ENTRAPOV_ENTREPRE\SIS_CHARLOTTE_DC_ENTRAPOV25\"/>
    </mc:Choice>
  </mc:AlternateContent>
  <xr:revisionPtr revIDLastSave="0" documentId="13_ncr:1_{20E21B89-F350-4FF0-AF2E-AC3E09BBCE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5" i="1" l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L44" i="3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E26" i="3" s="1"/>
  <c r="C22" i="3" s="1"/>
  <c r="J26" i="3"/>
  <c r="D26" i="3"/>
  <c r="J22" i="3"/>
  <c r="D22" i="3"/>
  <c r="J21" i="3"/>
  <c r="I21" i="3"/>
  <c r="D21" i="3"/>
  <c r="C21" i="3"/>
  <c r="D17" i="3"/>
  <c r="I16" i="3"/>
  <c r="E12" i="3"/>
  <c r="D12" i="3"/>
  <c r="D1" i="1"/>
  <c r="C1" i="1"/>
  <c r="F26" i="3" l="1"/>
  <c r="M26" i="3"/>
  <c r="K26" i="3"/>
  <c r="I22" i="3" s="1"/>
  <c r="E17" i="3" s="1"/>
  <c r="I15" i="3" l="1"/>
  <c r="I13" i="3"/>
  <c r="I14" i="3" s="1"/>
</calcChain>
</file>

<file path=xl/sharedStrings.xml><?xml version="1.0" encoding="utf-8"?>
<sst xmlns="http://schemas.openxmlformats.org/spreadsheetml/2006/main" count="235" uniqueCount="165">
  <si>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</si>
  <si>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</si>
  <si>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</si>
  <si>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</si>
  <si>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</si>
  <si>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</si>
  <si>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</si>
  <si>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</si>
  <si>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</si>
  <si>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</si>
  <si>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</si>
  <si>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</si>
  <si>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</si>
  <si>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</si>
  <si>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</si>
  <si>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</si>
  <si>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</si>
  <si>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</si>
  <si>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</si>
  <si>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</si>
  <si>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</si>
  <si>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</si>
  <si>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</si>
  <si>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</si>
  <si>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</si>
  <si>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</si>
  <si>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</si>
  <si>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</si>
  <si>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</si>
  <si>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</si>
  <si>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</si>
  <si>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</si>
  <si>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</si>
  <si>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</si>
  <si>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</si>
  <si>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</si>
  <si>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</si>
  <si>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</si>
  <si>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</si>
  <si>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</si>
  <si>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</si>
  <si>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Fixed nails</t>
  </si>
  <si>
    <t>Eye lashes fixation</t>
  </si>
  <si>
    <t>plating mersh braids</t>
  </si>
  <si>
    <t>Braided  1 cornrow</t>
  </si>
  <si>
    <t>Beaded  1 cornrow</t>
  </si>
  <si>
    <t>2 Nail art fixations</t>
  </si>
  <si>
    <t>Wig Cap Tunging</t>
  </si>
  <si>
    <t>Bought nails</t>
  </si>
  <si>
    <t>Hair Shampoo - Ideal</t>
  </si>
  <si>
    <t>Briaded Cornrow mersh</t>
  </si>
  <si>
    <t>Braided Twist mersh</t>
  </si>
  <si>
    <t>Nail Art Fixation</t>
  </si>
  <si>
    <t>Normal nail fixation</t>
  </si>
  <si>
    <t>Micro twist braids</t>
  </si>
  <si>
    <t>Mersh Braids</t>
  </si>
  <si>
    <t>Makeup</t>
  </si>
  <si>
    <t>Boxes Big Mersh Braids</t>
  </si>
  <si>
    <t>Mersh Knotless Braids</t>
  </si>
  <si>
    <t>Cornrow curves (zigzaged)</t>
  </si>
  <si>
    <t>Short twist braids</t>
  </si>
  <si>
    <t>Curly braided mersh</t>
  </si>
  <si>
    <t>4 Hiar relaxers</t>
  </si>
  <si>
    <t>Nova holding Hair Spray</t>
  </si>
  <si>
    <t>Ideal Setting Location</t>
  </si>
  <si>
    <t>Wax stick</t>
  </si>
  <si>
    <t>Nail Remover</t>
  </si>
  <si>
    <t>Cotton wool</t>
  </si>
  <si>
    <t>Tunging of Short hair</t>
  </si>
  <si>
    <t>Pedicure</t>
  </si>
  <si>
    <t>Short striaght wig cap</t>
  </si>
  <si>
    <t>Braided Mersh</t>
  </si>
  <si>
    <t>Hair Washing</t>
  </si>
  <si>
    <t>Cutting Wig Cap</t>
  </si>
  <si>
    <t>Plaited Butterfly Locks</t>
  </si>
  <si>
    <t>Plaited twist curls</t>
  </si>
  <si>
    <t>Plaited Afro curls</t>
  </si>
  <si>
    <t>Twist wig cap</t>
  </si>
  <si>
    <t>2 Eye lashes fixation</t>
  </si>
  <si>
    <t>Wet curls wig cap</t>
  </si>
  <si>
    <t>Plaited Mersh cornrow</t>
  </si>
  <si>
    <t>Plaited Big box mersh braids</t>
  </si>
  <si>
    <t xml:space="preserve">Thrimming of Eyebrow </t>
  </si>
  <si>
    <t>Plaited Mersh</t>
  </si>
  <si>
    <t>Long hair wig cap</t>
  </si>
  <si>
    <t>Short bob wig cap</t>
  </si>
  <si>
    <t>Plaited cornrow</t>
  </si>
  <si>
    <t>Nail Art Fixation with no sparkling pepples(stones)</t>
  </si>
  <si>
    <t>Normal Nail Fixation</t>
  </si>
  <si>
    <t>Long hair Fixation</t>
  </si>
  <si>
    <t>Half payment of wig cap for client</t>
  </si>
  <si>
    <t>Short curls wig cap</t>
  </si>
  <si>
    <t>Afro curls wig cap</t>
  </si>
  <si>
    <t>Fixed eye lashes</t>
  </si>
  <si>
    <t>Fixed Art Nails</t>
  </si>
  <si>
    <t>Retourched hair</t>
  </si>
  <si>
    <t>Purchased nail remover</t>
  </si>
  <si>
    <t>Purchased human hairs for wig caps making</t>
  </si>
  <si>
    <t>Purchased Obaasima</t>
  </si>
  <si>
    <t>Purchsed Nail polishes</t>
  </si>
  <si>
    <t>Purchased hair spirits</t>
  </si>
  <si>
    <t>Purchased Hair bonding glue</t>
  </si>
  <si>
    <t>Plaited Natural Hair corn roll</t>
  </si>
  <si>
    <t>Wig Cap Cutting</t>
  </si>
  <si>
    <t>Fixed Normal nails</t>
  </si>
  <si>
    <t>Tunging of Wig cap</t>
  </si>
  <si>
    <t>Make up foundation sales</t>
  </si>
  <si>
    <t>Plaited corn roll big boxes</t>
  </si>
  <si>
    <t>Egg wig cap</t>
  </si>
  <si>
    <t>Purchsed Hair shampoo</t>
  </si>
  <si>
    <t>Purchased hair spray</t>
  </si>
  <si>
    <t>Purchased setting lotion</t>
  </si>
  <si>
    <t>Purchased hair firmer</t>
  </si>
  <si>
    <t>Braided corn roll mesh</t>
  </si>
  <si>
    <t>Make up Ponds</t>
  </si>
  <si>
    <t>Plaited mersh</t>
  </si>
  <si>
    <t>Eye brow thrimming</t>
  </si>
  <si>
    <t>Self Salary</t>
  </si>
  <si>
    <t>Apprentise Stipend</t>
  </si>
  <si>
    <t>Closing Cash Balance</t>
  </si>
  <si>
    <t>Purchased bonding glue</t>
  </si>
  <si>
    <t>Purchased sowing thread</t>
  </si>
  <si>
    <t>Purchased Nail Polish</t>
  </si>
  <si>
    <t>Purchsed Wig cap nets</t>
  </si>
  <si>
    <t>Purchased hair shampoo</t>
  </si>
  <si>
    <t>Purchased Artificial nails</t>
  </si>
  <si>
    <t>Blaited corn roll</t>
  </si>
  <si>
    <t>Hair washing</t>
  </si>
  <si>
    <t>Plaited mersch</t>
  </si>
  <si>
    <t>Pony Tail</t>
  </si>
  <si>
    <t>Sold Obaasima</t>
  </si>
  <si>
    <t>Plaited Twist braids</t>
  </si>
  <si>
    <t>Fixation of art nails</t>
  </si>
  <si>
    <t>Fixing eye lashes</t>
  </si>
  <si>
    <t>Fixing eye lashes 2 clients</t>
  </si>
  <si>
    <t>Sowed wig cap</t>
  </si>
  <si>
    <t>Sowed short bulb wig cap</t>
  </si>
  <si>
    <t>Corn roll braids</t>
  </si>
  <si>
    <t>Sold wig cap curls</t>
  </si>
  <si>
    <t>Boxes braids</t>
  </si>
  <si>
    <t>Mersh plaiting</t>
  </si>
  <si>
    <t>Normal nail fixing</t>
  </si>
  <si>
    <t>Normal nails fixing</t>
  </si>
  <si>
    <t>Twist plaiting</t>
  </si>
  <si>
    <t xml:space="preserve">Sold wig cap </t>
  </si>
  <si>
    <t>Sold wig cap</t>
  </si>
  <si>
    <t>Twist braids plaiting 2 clients</t>
  </si>
  <si>
    <t>Fixing art nails 2 clients</t>
  </si>
  <si>
    <t>Plaiting natural hair</t>
  </si>
  <si>
    <t>Hair Washing 2clients</t>
  </si>
  <si>
    <t xml:space="preserve">Fixing art nails </t>
  </si>
  <si>
    <t>Fixing normal nails</t>
  </si>
  <si>
    <t>Purchased human hair 2</t>
  </si>
  <si>
    <t>Purchased Obaasima 6</t>
  </si>
  <si>
    <t>Purchased nail polish</t>
  </si>
  <si>
    <t>Norma nail fixing</t>
  </si>
  <si>
    <t>Barding of twist</t>
  </si>
  <si>
    <t>Thunging of human hair</t>
  </si>
  <si>
    <t>Nail art fixing</t>
  </si>
  <si>
    <t>Sold short bulb wig cap</t>
  </si>
  <si>
    <t>Purchased hair rolex 4</t>
  </si>
  <si>
    <t>Purchased bonding glue 2</t>
  </si>
  <si>
    <t>Plaiting of corn roll</t>
  </si>
  <si>
    <t>Tax</t>
  </si>
  <si>
    <t>Ending Cash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</si>
</sst>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[$GHS]#,##0.00"/>
    <numFmt numFmtId="165" formatCode="d&quot;-&quot;mmm&quot;-&quot;yyyy"/>
    <numFmt numFmtId="166" formatCode="d\-mmm\-yyyy"/>
    <numFmt numFmtId="167" formatCode="&quot;$&quot;#,##0"/>
    <numFmt numFmtId="168" formatCode="mmmm&quot; &quot;yyyy"/>
    <numFmt numFmtId="169" formatCode="\+#,###%;\-#,###%;0%"/>
    <numFmt numFmtId="170" formatCode="\+\$#,###;\-\$#,###;\$0"/>
  </numFmts>
  <fonts count="50" x14ac:knownFonts="1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000000"/>
      <name val="Arial"/>
    </font>
    <font>
      <b/>
      <sz val="10"/>
      <color rgb="FF576475"/>
      <name val="Lato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47" fillId="0" borderId="0" applyFont="0" applyFill="0" applyBorder="0" applyAlignment="0" applyProtection="0"/>
  </cellStyleXfs>
  <cellXfs count="151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66" fontId="6" fillId="2" borderId="2" xfId="0" applyNumberFormat="1" applyFont="1" applyFill="1" applyBorder="1" applyAlignment="1">
      <alignment horizontal="left" vertical="center"/>
    </xf>
    <xf numFmtId="165" fontId="6" fillId="2" borderId="3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7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8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7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7" fontId="30" fillId="0" borderId="0" xfId="0" applyNumberFormat="1" applyFont="1" applyAlignment="1">
      <alignment horizontal="left"/>
    </xf>
    <xf numFmtId="167" fontId="5" fillId="0" borderId="0" xfId="0" applyNumberFormat="1" applyFont="1"/>
    <xf numFmtId="0" fontId="27" fillId="0" borderId="0" xfId="0" applyFont="1" applyAlignment="1">
      <alignment horizontal="left" vertical="top"/>
    </xf>
    <xf numFmtId="167" fontId="27" fillId="0" borderId="7" xfId="0" applyNumberFormat="1" applyFont="1" applyBorder="1" applyAlignment="1">
      <alignment horizontal="center" vertical="top"/>
    </xf>
    <xf numFmtId="167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7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7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7" fontId="42" fillId="0" borderId="16" xfId="0" applyNumberFormat="1" applyFont="1" applyBorder="1" applyAlignment="1">
      <alignment horizontal="right" vertical="top"/>
    </xf>
    <xf numFmtId="170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7" fontId="44" fillId="0" borderId="19" xfId="0" applyNumberFormat="1" applyFont="1" applyBorder="1" applyAlignment="1">
      <alignment horizontal="right" vertical="center"/>
    </xf>
    <xf numFmtId="167" fontId="44" fillId="0" borderId="0" xfId="0" applyNumberFormat="1" applyFont="1" applyAlignment="1">
      <alignment horizontal="right" vertical="center"/>
    </xf>
    <xf numFmtId="170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7" fontId="44" fillId="0" borderId="22" xfId="0" applyNumberFormat="1" applyFont="1" applyBorder="1" applyAlignment="1">
      <alignment horizontal="right" vertical="center"/>
    </xf>
    <xf numFmtId="167" fontId="44" fillId="0" borderId="25" xfId="0" applyNumberFormat="1" applyFont="1" applyBorder="1" applyAlignment="1">
      <alignment horizontal="right" vertical="center"/>
    </xf>
    <xf numFmtId="170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7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7" fontId="46" fillId="0" borderId="25" xfId="0" applyNumberFormat="1" applyFont="1" applyBorder="1"/>
    <xf numFmtId="167" fontId="44" fillId="0" borderId="25" xfId="0" applyNumberFormat="1" applyFont="1" applyBorder="1" applyAlignment="1">
      <alignment horizontal="right"/>
    </xf>
    <xf numFmtId="167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44" fontId="8" fillId="4" borderId="1" xfId="1" applyFont="1" applyFill="1" applyBorder="1" applyAlignment="1">
      <alignment horizontal="left" vertical="center"/>
    </xf>
    <xf numFmtId="44" fontId="9" fillId="4" borderId="0" xfId="1" applyFont="1" applyFill="1" applyAlignment="1">
      <alignment vertical="center"/>
    </xf>
    <xf numFmtId="44" fontId="8" fillId="2" borderId="2" xfId="1" applyFont="1" applyFill="1" applyBorder="1" applyAlignment="1">
      <alignment horizontal="left" vertical="center"/>
    </xf>
    <xf numFmtId="44" fontId="8" fillId="3" borderId="2" xfId="1" applyFont="1" applyFill="1" applyBorder="1" applyAlignment="1">
      <alignment horizontal="left" vertical="center"/>
    </xf>
    <xf numFmtId="44" fontId="9" fillId="2" borderId="0" xfId="1" applyFont="1" applyFill="1" applyAlignment="1">
      <alignment vertical="center"/>
    </xf>
    <xf numFmtId="44" fontId="8" fillId="2" borderId="3" xfId="1" applyFont="1" applyFill="1" applyBorder="1" applyAlignment="1">
      <alignment horizontal="left" vertical="center"/>
    </xf>
    <xf numFmtId="44" fontId="8" fillId="3" borderId="3" xfId="1" applyFont="1" applyFill="1" applyBorder="1" applyAlignment="1">
      <alignment horizontal="left" vertical="center"/>
    </xf>
    <xf numFmtId="44" fontId="0" fillId="0" borderId="0" xfId="1" applyFont="1"/>
    <xf numFmtId="0" fontId="7" fillId="3" borderId="0" xfId="0" applyFont="1" applyFill="1" applyAlignment="1">
      <alignment horizontal="left" vertical="center"/>
    </xf>
    <xf numFmtId="14" fontId="0" fillId="0" borderId="0" xfId="0" applyNumberFormat="1"/>
    <xf numFmtId="0" fontId="48" fillId="3" borderId="0" xfId="0" applyFont="1" applyFill="1" applyAlignment="1">
      <alignment horizontal="left" vertical="center"/>
    </xf>
    <xf numFmtId="44" fontId="49" fillId="0" borderId="0" xfId="1" applyFont="1"/>
    <xf numFmtId="0" fontId="45" fillId="0" borderId="23" xfId="0" applyFont="1" applyBorder="1"/>
    <xf numFmtId="0" fontId="1" fillId="0" borderId="24" xfId="0" applyFont="1" applyBorder="1"/>
    <xf numFmtId="167" fontId="43" fillId="0" borderId="23" xfId="0" applyNumberFormat="1" applyFont="1" applyBorder="1" applyAlignment="1">
      <alignment vertical="center"/>
    </xf>
    <xf numFmtId="0" fontId="36" fillId="0" borderId="0" xfId="0" applyFont="1" applyAlignment="1">
      <alignment horizontal="left" vertical="top"/>
    </xf>
    <xf numFmtId="0" fontId="0" fillId="0" borderId="0" xfId="0"/>
    <xf numFmtId="167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7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167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9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7" fontId="25" fillId="7" borderId="0" xfId="0" applyNumberFormat="1" applyFont="1" applyFill="1" applyAlignment="1">
      <alignment horizontal="center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712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89" sqref="B189"/>
    </sheetView>
  </sheetViews>
  <sheetFormatPr defaultColWidth="12.6640625" defaultRowHeight="15.75" customHeight="1" x14ac:dyDescent="0.25"/>
  <cols>
    <col min="1" max="1" width="24.6640625" customWidth="1"/>
    <col min="2" max="2" width="93.44140625" customWidth="1"/>
    <col min="3" max="3" width="20.77734375" customWidth="1"/>
    <col min="4" max="4" width="19.109375" customWidth="1"/>
    <col min="5" max="5" width="21.77734375" customWidth="1"/>
    <col min="6" max="6" width="11.6640625" customWidth="1"/>
  </cols>
  <sheetData>
    <row r="1" spans="1:6" ht="27.75" hidden="1" customHeight="1" x14ac:dyDescent="0.4">
      <c r="A1" s="1"/>
      <c r="B1" s="2"/>
      <c r="C1" s="3">
        <f t="shared" ref="C1:D1" si="0">SUM(C3:C997)</f>
        <v>728.69</v>
      </c>
      <c r="D1" s="4">
        <f t="shared" si="0"/>
        <v>1067.0900000000015</v>
      </c>
      <c r="E1" s="5"/>
      <c r="F1" s="6"/>
    </row>
    <row r="2" spans="1:6" ht="24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6" ht="19.5" customHeight="1" x14ac:dyDescent="0.25">
      <c r="A3" s="13">
        <v>45690</v>
      </c>
      <c r="B3" s="14" t="s">
        <v>6</v>
      </c>
      <c r="C3" s="111"/>
      <c r="D3" s="111"/>
      <c r="E3" s="112">
        <v>129.41</v>
      </c>
      <c r="F3" s="15"/>
    </row>
    <row r="4" spans="1:6" ht="19.5" customHeight="1" x14ac:dyDescent="0.25">
      <c r="A4" s="13">
        <v>45690</v>
      </c>
      <c r="B4" s="17" t="s">
        <v>41</v>
      </c>
      <c r="C4" s="113"/>
      <c r="D4" s="114">
        <v>2.59</v>
      </c>
      <c r="E4" s="115">
        <f t="shared" ref="E4:E10" si="1">E3+D4</f>
        <v>132</v>
      </c>
      <c r="F4" s="15"/>
    </row>
    <row r="5" spans="1:6" ht="19.5" customHeight="1" x14ac:dyDescent="0.25">
      <c r="A5" s="18"/>
      <c r="B5" s="17" t="s">
        <v>42</v>
      </c>
      <c r="C5" s="113"/>
      <c r="D5" s="114">
        <v>1.94</v>
      </c>
      <c r="E5" s="115">
        <f t="shared" si="1"/>
        <v>133.94</v>
      </c>
      <c r="F5" s="15"/>
    </row>
    <row r="6" spans="1:6" ht="19.5" customHeight="1" x14ac:dyDescent="0.25">
      <c r="A6" s="16"/>
      <c r="B6" s="17" t="s">
        <v>43</v>
      </c>
      <c r="C6" s="113"/>
      <c r="D6" s="114">
        <v>6.47</v>
      </c>
      <c r="E6" s="115">
        <f t="shared" si="1"/>
        <v>140.41</v>
      </c>
      <c r="F6" s="15"/>
    </row>
    <row r="7" spans="1:6" ht="19.5" customHeight="1" x14ac:dyDescent="0.25">
      <c r="A7" s="16">
        <v>45691</v>
      </c>
      <c r="B7" s="17" t="s">
        <v>44</v>
      </c>
      <c r="C7" s="113"/>
      <c r="D7" s="114">
        <v>4.53</v>
      </c>
      <c r="E7" s="115">
        <f t="shared" si="1"/>
        <v>144.94</v>
      </c>
      <c r="F7" s="15"/>
    </row>
    <row r="8" spans="1:6" ht="19.5" customHeight="1" x14ac:dyDescent="0.25">
      <c r="A8" s="16">
        <v>45692</v>
      </c>
      <c r="B8" s="17" t="s">
        <v>45</v>
      </c>
      <c r="C8" s="113"/>
      <c r="D8" s="114">
        <v>5.18</v>
      </c>
      <c r="E8" s="115">
        <f t="shared" si="1"/>
        <v>150.12</v>
      </c>
      <c r="F8" s="15"/>
    </row>
    <row r="9" spans="1:6" ht="19.5" customHeight="1" x14ac:dyDescent="0.25">
      <c r="A9" s="16"/>
      <c r="B9" s="17" t="s">
        <v>46</v>
      </c>
      <c r="C9" s="113"/>
      <c r="D9" s="114">
        <v>5.18</v>
      </c>
      <c r="E9" s="115">
        <f t="shared" si="1"/>
        <v>155.30000000000001</v>
      </c>
      <c r="F9" s="15"/>
    </row>
    <row r="10" spans="1:6" ht="19.5" customHeight="1" x14ac:dyDescent="0.25">
      <c r="A10" s="16"/>
      <c r="B10" s="17" t="s">
        <v>47</v>
      </c>
      <c r="C10" s="113"/>
      <c r="D10" s="114">
        <v>1.94</v>
      </c>
      <c r="E10" s="115">
        <f t="shared" si="1"/>
        <v>157.24</v>
      </c>
      <c r="F10" s="15"/>
    </row>
    <row r="11" spans="1:6" ht="19.5" customHeight="1" x14ac:dyDescent="0.25">
      <c r="A11" s="16">
        <v>45693</v>
      </c>
      <c r="B11" s="17" t="s">
        <v>48</v>
      </c>
      <c r="C11" s="113">
        <v>7.51</v>
      </c>
      <c r="D11" s="114"/>
      <c r="E11" s="115">
        <f>E10-C11</f>
        <v>149.73000000000002</v>
      </c>
      <c r="F11" s="15"/>
    </row>
    <row r="12" spans="1:6" ht="19.5" customHeight="1" x14ac:dyDescent="0.25">
      <c r="A12" s="16"/>
      <c r="B12" s="17" t="s">
        <v>49</v>
      </c>
      <c r="C12" s="113">
        <v>4.53</v>
      </c>
      <c r="D12" s="114"/>
      <c r="E12" s="115">
        <f>E11-C12</f>
        <v>145.20000000000002</v>
      </c>
      <c r="F12" s="15"/>
    </row>
    <row r="13" spans="1:6" ht="19.5" customHeight="1" x14ac:dyDescent="0.25">
      <c r="A13" s="16">
        <v>45694</v>
      </c>
      <c r="B13" s="17" t="s">
        <v>50</v>
      </c>
      <c r="C13" s="113"/>
      <c r="D13" s="114">
        <v>5.18</v>
      </c>
      <c r="E13" s="115">
        <f t="shared" ref="E13:E27" si="2">E12+D13</f>
        <v>150.38000000000002</v>
      </c>
      <c r="F13" s="15"/>
    </row>
    <row r="14" spans="1:6" ht="19.5" customHeight="1" x14ac:dyDescent="0.25">
      <c r="A14" s="16"/>
      <c r="B14" s="17" t="s">
        <v>51</v>
      </c>
      <c r="C14" s="113"/>
      <c r="D14" s="114">
        <v>5.18</v>
      </c>
      <c r="E14" s="115">
        <f t="shared" si="2"/>
        <v>155.56000000000003</v>
      </c>
      <c r="F14" s="15"/>
    </row>
    <row r="15" spans="1:6" ht="19.5" customHeight="1" x14ac:dyDescent="0.25">
      <c r="A15" s="16"/>
      <c r="B15" s="17" t="s">
        <v>52</v>
      </c>
      <c r="C15" s="113"/>
      <c r="D15" s="114">
        <v>3.89</v>
      </c>
      <c r="E15" s="115">
        <f t="shared" si="2"/>
        <v>159.45000000000002</v>
      </c>
      <c r="F15" s="15"/>
    </row>
    <row r="16" spans="1:6" ht="19.5" customHeight="1" x14ac:dyDescent="0.25">
      <c r="A16" s="16"/>
      <c r="B16" s="17" t="s">
        <v>53</v>
      </c>
      <c r="C16" s="113"/>
      <c r="D16" s="114">
        <v>0.97</v>
      </c>
      <c r="E16" s="115">
        <f t="shared" si="2"/>
        <v>160.42000000000002</v>
      </c>
      <c r="F16" s="15"/>
    </row>
    <row r="17" spans="1:6" ht="19.5" customHeight="1" x14ac:dyDescent="0.25">
      <c r="A17" s="16">
        <v>45695</v>
      </c>
      <c r="B17" s="17" t="s">
        <v>54</v>
      </c>
      <c r="C17" s="113"/>
      <c r="D17" s="114">
        <v>16.18</v>
      </c>
      <c r="E17" s="115">
        <f t="shared" si="2"/>
        <v>176.60000000000002</v>
      </c>
      <c r="F17" s="15"/>
    </row>
    <row r="18" spans="1:6" ht="19.5" customHeight="1" x14ac:dyDescent="0.25">
      <c r="A18" s="16"/>
      <c r="B18" s="17" t="s">
        <v>55</v>
      </c>
      <c r="C18" s="113"/>
      <c r="D18" s="114">
        <v>6.47</v>
      </c>
      <c r="E18" s="115">
        <f t="shared" si="2"/>
        <v>183.07000000000002</v>
      </c>
      <c r="F18" s="15"/>
    </row>
    <row r="19" spans="1:6" ht="19.5" customHeight="1" x14ac:dyDescent="0.25">
      <c r="A19" s="16"/>
      <c r="B19" s="17" t="s">
        <v>52</v>
      </c>
      <c r="C19" s="113"/>
      <c r="D19" s="114">
        <v>3.24</v>
      </c>
      <c r="E19" s="115">
        <f t="shared" si="2"/>
        <v>186.31000000000003</v>
      </c>
      <c r="F19" s="15"/>
    </row>
    <row r="20" spans="1:6" ht="19.5" customHeight="1" x14ac:dyDescent="0.25">
      <c r="A20" s="16"/>
      <c r="B20" s="17" t="s">
        <v>56</v>
      </c>
      <c r="C20" s="113"/>
      <c r="D20" s="114">
        <v>3.24</v>
      </c>
      <c r="E20" s="115">
        <f t="shared" si="2"/>
        <v>189.55000000000004</v>
      </c>
      <c r="F20" s="15"/>
    </row>
    <row r="21" spans="1:6" ht="19.5" customHeight="1" x14ac:dyDescent="0.25">
      <c r="A21" s="16">
        <v>45696</v>
      </c>
      <c r="B21" s="17" t="s">
        <v>55</v>
      </c>
      <c r="C21" s="113"/>
      <c r="D21" s="114">
        <v>5.18</v>
      </c>
      <c r="E21" s="115">
        <f t="shared" si="2"/>
        <v>194.73000000000005</v>
      </c>
      <c r="F21" s="15"/>
    </row>
    <row r="22" spans="1:6" ht="19.5" customHeight="1" x14ac:dyDescent="0.25">
      <c r="A22" s="16"/>
      <c r="B22" s="17" t="s">
        <v>57</v>
      </c>
      <c r="C22" s="113"/>
      <c r="D22" s="114">
        <v>5.18</v>
      </c>
      <c r="E22" s="115">
        <f t="shared" si="2"/>
        <v>199.91000000000005</v>
      </c>
      <c r="F22" s="15"/>
    </row>
    <row r="23" spans="1:6" ht="19.5" customHeight="1" x14ac:dyDescent="0.25">
      <c r="A23" s="16"/>
      <c r="B23" s="17" t="s">
        <v>58</v>
      </c>
      <c r="C23" s="113"/>
      <c r="D23" s="114">
        <v>5.18</v>
      </c>
      <c r="E23" s="115">
        <f t="shared" si="2"/>
        <v>205.09000000000006</v>
      </c>
      <c r="F23" s="15"/>
    </row>
    <row r="24" spans="1:6" ht="19.5" customHeight="1" x14ac:dyDescent="0.25">
      <c r="A24" s="16"/>
      <c r="B24" s="17" t="s">
        <v>59</v>
      </c>
      <c r="C24" s="113"/>
      <c r="D24" s="114">
        <v>4.53</v>
      </c>
      <c r="E24" s="115">
        <f t="shared" si="2"/>
        <v>209.62000000000006</v>
      </c>
      <c r="F24" s="15"/>
    </row>
    <row r="25" spans="1:6" ht="19.5" customHeight="1" x14ac:dyDescent="0.25">
      <c r="A25" s="16">
        <v>45698</v>
      </c>
      <c r="B25" s="17" t="s">
        <v>60</v>
      </c>
      <c r="C25" s="113"/>
      <c r="D25" s="114">
        <v>4.53</v>
      </c>
      <c r="E25" s="115">
        <f t="shared" si="2"/>
        <v>214.15000000000006</v>
      </c>
      <c r="F25" s="15"/>
    </row>
    <row r="26" spans="1:6" ht="19.5" customHeight="1" x14ac:dyDescent="0.25">
      <c r="A26" s="16"/>
      <c r="B26" s="17" t="s">
        <v>61</v>
      </c>
      <c r="C26" s="113"/>
      <c r="D26" s="114">
        <v>5.18</v>
      </c>
      <c r="E26" s="115">
        <f t="shared" si="2"/>
        <v>219.33000000000007</v>
      </c>
      <c r="F26" s="15"/>
    </row>
    <row r="27" spans="1:6" ht="19.5" customHeight="1" x14ac:dyDescent="0.25">
      <c r="A27" s="16"/>
      <c r="B27" s="17" t="s">
        <v>53</v>
      </c>
      <c r="C27" s="113"/>
      <c r="D27" s="114">
        <v>0.97</v>
      </c>
      <c r="E27" s="115">
        <f t="shared" si="2"/>
        <v>220.30000000000007</v>
      </c>
      <c r="F27" s="15"/>
    </row>
    <row r="28" spans="1:6" ht="19.5" customHeight="1" x14ac:dyDescent="0.25">
      <c r="A28" s="16">
        <v>45699</v>
      </c>
      <c r="B28" s="17" t="s">
        <v>62</v>
      </c>
      <c r="C28" s="113">
        <v>14.24</v>
      </c>
      <c r="D28" s="114"/>
      <c r="E28" s="115">
        <f t="shared" ref="E28:E33" si="3">E27-C28</f>
        <v>206.06000000000006</v>
      </c>
      <c r="F28" s="15"/>
    </row>
    <row r="29" spans="1:6" ht="19.5" customHeight="1" x14ac:dyDescent="0.25">
      <c r="A29" s="16"/>
      <c r="B29" s="17" t="s">
        <v>63</v>
      </c>
      <c r="C29" s="113">
        <v>2.27</v>
      </c>
      <c r="D29" s="114"/>
      <c r="E29" s="115">
        <f t="shared" si="3"/>
        <v>203.79000000000005</v>
      </c>
      <c r="F29" s="15"/>
    </row>
    <row r="30" spans="1:6" ht="19.5" customHeight="1" x14ac:dyDescent="0.25">
      <c r="A30" s="19"/>
      <c r="B30" s="20" t="s">
        <v>64</v>
      </c>
      <c r="C30" s="116">
        <v>3.24</v>
      </c>
      <c r="D30" s="117"/>
      <c r="E30" s="115">
        <f t="shared" si="3"/>
        <v>200.55000000000004</v>
      </c>
      <c r="F30" s="15"/>
    </row>
    <row r="31" spans="1:6" ht="15.75" customHeight="1" x14ac:dyDescent="0.25">
      <c r="B31" s="119" t="s">
        <v>65</v>
      </c>
      <c r="C31" s="118">
        <v>1.62</v>
      </c>
      <c r="D31" s="118"/>
      <c r="E31" s="118">
        <f t="shared" si="3"/>
        <v>198.93000000000004</v>
      </c>
    </row>
    <row r="32" spans="1:6" ht="15.75" customHeight="1" x14ac:dyDescent="0.25">
      <c r="B32" s="119" t="s">
        <v>66</v>
      </c>
      <c r="C32" s="118">
        <v>1.94</v>
      </c>
      <c r="D32" s="118"/>
      <c r="E32" s="118">
        <f t="shared" si="3"/>
        <v>196.99000000000004</v>
      </c>
    </row>
    <row r="33" spans="1:5" ht="15.75" customHeight="1" x14ac:dyDescent="0.25">
      <c r="B33" s="119" t="s">
        <v>67</v>
      </c>
      <c r="C33" s="118">
        <v>1.94</v>
      </c>
      <c r="D33" s="118"/>
      <c r="E33" s="118">
        <f t="shared" si="3"/>
        <v>195.05000000000004</v>
      </c>
    </row>
    <row r="34" spans="1:5" ht="15.75" customHeight="1" x14ac:dyDescent="0.25">
      <c r="B34" s="119" t="s">
        <v>68</v>
      </c>
      <c r="C34" s="118"/>
      <c r="D34" s="118">
        <v>1.94</v>
      </c>
      <c r="E34" s="118">
        <f t="shared" ref="E34:E61" si="4">E33+D34</f>
        <v>196.99000000000004</v>
      </c>
    </row>
    <row r="35" spans="1:5" ht="15.75" customHeight="1" x14ac:dyDescent="0.25">
      <c r="A35" s="120">
        <v>45700</v>
      </c>
      <c r="B35" s="119" t="s">
        <v>69</v>
      </c>
      <c r="C35" s="118"/>
      <c r="D35" s="118">
        <v>3.24</v>
      </c>
      <c r="E35" s="118">
        <f t="shared" si="4"/>
        <v>200.23000000000005</v>
      </c>
    </row>
    <row r="36" spans="1:5" ht="15.75" customHeight="1" x14ac:dyDescent="0.25">
      <c r="B36" s="119" t="s">
        <v>70</v>
      </c>
      <c r="C36" s="118"/>
      <c r="D36" s="118">
        <v>32.35</v>
      </c>
      <c r="E36" s="118">
        <f t="shared" si="4"/>
        <v>232.58000000000004</v>
      </c>
    </row>
    <row r="37" spans="1:5" ht="15.75" customHeight="1" x14ac:dyDescent="0.25">
      <c r="B37" s="119" t="s">
        <v>71</v>
      </c>
      <c r="C37" s="118"/>
      <c r="D37" s="118">
        <v>5.18</v>
      </c>
      <c r="E37" s="118">
        <f t="shared" si="4"/>
        <v>237.76000000000005</v>
      </c>
    </row>
    <row r="38" spans="1:5" ht="15.75" customHeight="1" x14ac:dyDescent="0.25">
      <c r="B38" s="119" t="s">
        <v>72</v>
      </c>
      <c r="C38" s="118"/>
      <c r="D38" s="118">
        <v>1.3</v>
      </c>
      <c r="E38" s="118">
        <f t="shared" si="4"/>
        <v>239.06000000000006</v>
      </c>
    </row>
    <row r="39" spans="1:5" ht="15.75" customHeight="1" x14ac:dyDescent="0.25">
      <c r="B39" s="119" t="s">
        <v>73</v>
      </c>
      <c r="C39" s="118"/>
      <c r="D39" s="118">
        <v>25.88</v>
      </c>
      <c r="E39" s="118">
        <f t="shared" si="4"/>
        <v>264.94000000000005</v>
      </c>
    </row>
    <row r="40" spans="1:5" ht="15.75" customHeight="1" x14ac:dyDescent="0.25">
      <c r="A40" s="120">
        <v>45701</v>
      </c>
      <c r="B40" s="119" t="s">
        <v>74</v>
      </c>
      <c r="C40" s="118"/>
      <c r="D40" s="118">
        <v>4.83</v>
      </c>
      <c r="E40" s="118">
        <f t="shared" si="4"/>
        <v>269.77000000000004</v>
      </c>
    </row>
    <row r="41" spans="1:5" ht="15.75" customHeight="1" x14ac:dyDescent="0.25">
      <c r="B41" s="119" t="s">
        <v>75</v>
      </c>
      <c r="C41" s="118"/>
      <c r="D41" s="118">
        <v>4.53</v>
      </c>
      <c r="E41" s="118">
        <f t="shared" si="4"/>
        <v>274.3</v>
      </c>
    </row>
    <row r="42" spans="1:5" ht="15.75" customHeight="1" x14ac:dyDescent="0.25">
      <c r="B42" s="119" t="s">
        <v>76</v>
      </c>
      <c r="C42" s="118"/>
      <c r="D42" s="118">
        <v>4.53</v>
      </c>
      <c r="E42" s="118">
        <f t="shared" si="4"/>
        <v>278.83</v>
      </c>
    </row>
    <row r="43" spans="1:5" ht="15.75" customHeight="1" x14ac:dyDescent="0.25">
      <c r="A43" s="120">
        <v>46797</v>
      </c>
      <c r="B43" s="119" t="s">
        <v>77</v>
      </c>
      <c r="C43" s="118"/>
      <c r="D43" s="118">
        <v>45.29</v>
      </c>
      <c r="E43" s="118">
        <f t="shared" si="4"/>
        <v>324.12</v>
      </c>
    </row>
    <row r="44" spans="1:5" ht="15.75" customHeight="1" x14ac:dyDescent="0.25">
      <c r="B44" s="119" t="s">
        <v>78</v>
      </c>
      <c r="C44" s="118"/>
      <c r="D44" s="118">
        <v>3.88</v>
      </c>
      <c r="E44" s="118">
        <f t="shared" si="4"/>
        <v>328</v>
      </c>
    </row>
    <row r="45" spans="1:5" ht="15.75" customHeight="1" x14ac:dyDescent="0.25">
      <c r="B45" s="119" t="s">
        <v>79</v>
      </c>
      <c r="C45" s="118"/>
      <c r="D45" s="118">
        <v>38.82</v>
      </c>
      <c r="E45" s="118">
        <f t="shared" si="4"/>
        <v>366.82</v>
      </c>
    </row>
    <row r="46" spans="1:5" ht="15.75" customHeight="1" x14ac:dyDescent="0.25">
      <c r="B46" s="119" t="s">
        <v>80</v>
      </c>
      <c r="C46" s="118"/>
      <c r="D46" s="118">
        <v>5.18</v>
      </c>
      <c r="E46" s="118">
        <f t="shared" si="4"/>
        <v>372</v>
      </c>
    </row>
    <row r="47" spans="1:5" ht="15.75" customHeight="1" x14ac:dyDescent="0.25">
      <c r="A47" s="120">
        <v>45703</v>
      </c>
      <c r="B47" s="119" t="s">
        <v>81</v>
      </c>
      <c r="C47" s="118"/>
      <c r="D47" s="118">
        <v>4.53</v>
      </c>
      <c r="E47" s="118">
        <f t="shared" si="4"/>
        <v>376.53</v>
      </c>
    </row>
    <row r="48" spans="1:5" ht="15.75" customHeight="1" x14ac:dyDescent="0.25">
      <c r="B48" s="119" t="s">
        <v>52</v>
      </c>
      <c r="C48" s="118"/>
      <c r="D48" s="118">
        <v>3.24</v>
      </c>
      <c r="E48" s="118">
        <f t="shared" si="4"/>
        <v>379.77</v>
      </c>
    </row>
    <row r="49" spans="1:5" ht="15.75" customHeight="1" x14ac:dyDescent="0.25">
      <c r="B49" s="119" t="s">
        <v>82</v>
      </c>
      <c r="C49" s="118"/>
      <c r="D49" s="118">
        <v>0.32</v>
      </c>
      <c r="E49" s="118">
        <f t="shared" si="4"/>
        <v>380.09</v>
      </c>
    </row>
    <row r="50" spans="1:5" ht="15.75" customHeight="1" x14ac:dyDescent="0.25">
      <c r="B50" s="119" t="s">
        <v>83</v>
      </c>
      <c r="C50" s="118"/>
      <c r="D50" s="118">
        <v>5.18</v>
      </c>
      <c r="E50" s="118">
        <f t="shared" si="4"/>
        <v>385.27</v>
      </c>
    </row>
    <row r="51" spans="1:5" ht="15.75" customHeight="1" x14ac:dyDescent="0.25">
      <c r="A51" s="120">
        <v>45705</v>
      </c>
      <c r="B51" s="119" t="s">
        <v>84</v>
      </c>
      <c r="C51" s="118"/>
      <c r="D51" s="118">
        <v>45.29</v>
      </c>
      <c r="E51" s="118">
        <f t="shared" si="4"/>
        <v>430.56</v>
      </c>
    </row>
    <row r="52" spans="1:5" ht="15.75" customHeight="1" x14ac:dyDescent="0.25">
      <c r="B52" s="119" t="s">
        <v>85</v>
      </c>
      <c r="C52" s="118"/>
      <c r="D52" s="118">
        <v>12.94</v>
      </c>
      <c r="E52" s="118">
        <f t="shared" si="4"/>
        <v>443.5</v>
      </c>
    </row>
    <row r="53" spans="1:5" ht="15.75" customHeight="1" x14ac:dyDescent="0.25">
      <c r="B53" s="119" t="s">
        <v>52</v>
      </c>
      <c r="C53" s="118"/>
      <c r="D53" s="118">
        <v>3.24</v>
      </c>
      <c r="E53" s="118">
        <f t="shared" si="4"/>
        <v>446.74</v>
      </c>
    </row>
    <row r="54" spans="1:5" ht="15.75" customHeight="1" x14ac:dyDescent="0.25">
      <c r="B54" s="119" t="s">
        <v>69</v>
      </c>
      <c r="C54" s="118"/>
      <c r="D54" s="118">
        <v>3.24</v>
      </c>
      <c r="E54" s="118">
        <f t="shared" si="4"/>
        <v>449.98</v>
      </c>
    </row>
    <row r="55" spans="1:5" ht="15.75" customHeight="1" x14ac:dyDescent="0.25">
      <c r="B55" s="119" t="s">
        <v>86</v>
      </c>
      <c r="C55" s="118"/>
      <c r="D55" s="118">
        <v>4.53</v>
      </c>
      <c r="E55" s="118">
        <f t="shared" si="4"/>
        <v>454.51</v>
      </c>
    </row>
    <row r="56" spans="1:5" ht="15.75" customHeight="1" x14ac:dyDescent="0.25">
      <c r="A56" s="120">
        <v>45706</v>
      </c>
      <c r="B56" s="119" t="s">
        <v>88</v>
      </c>
      <c r="C56" s="118"/>
      <c r="D56" s="118">
        <v>1.94</v>
      </c>
      <c r="E56" s="118">
        <f t="shared" si="4"/>
        <v>456.45</v>
      </c>
    </row>
    <row r="57" spans="1:5" ht="15.75" customHeight="1" x14ac:dyDescent="0.25">
      <c r="B57" s="119" t="s">
        <v>87</v>
      </c>
      <c r="C57" s="118"/>
      <c r="D57" s="118">
        <v>2.59</v>
      </c>
      <c r="E57" s="118">
        <f t="shared" si="4"/>
        <v>459.03999999999996</v>
      </c>
    </row>
    <row r="58" spans="1:5" ht="15.75" customHeight="1" x14ac:dyDescent="0.25">
      <c r="B58" s="119" t="s">
        <v>42</v>
      </c>
      <c r="C58" s="118"/>
      <c r="D58" s="118">
        <v>1.94</v>
      </c>
      <c r="E58" s="118">
        <f t="shared" si="4"/>
        <v>460.97999999999996</v>
      </c>
    </row>
    <row r="59" spans="1:5" ht="15.75" customHeight="1" x14ac:dyDescent="0.25">
      <c r="B59" s="119" t="s">
        <v>52</v>
      </c>
      <c r="C59" s="118"/>
      <c r="D59" s="118">
        <v>3.24</v>
      </c>
      <c r="E59" s="118">
        <f t="shared" si="4"/>
        <v>464.21999999999997</v>
      </c>
    </row>
    <row r="60" spans="1:5" ht="15.75" customHeight="1" x14ac:dyDescent="0.25">
      <c r="B60" s="119" t="s">
        <v>89</v>
      </c>
      <c r="C60" s="118"/>
      <c r="D60" s="118">
        <v>4.53</v>
      </c>
      <c r="E60" s="118">
        <f t="shared" si="4"/>
        <v>468.74999999999994</v>
      </c>
    </row>
    <row r="61" spans="1:5" ht="15.75" customHeight="1" x14ac:dyDescent="0.25">
      <c r="B61" s="119" t="s">
        <v>72</v>
      </c>
      <c r="C61" s="118"/>
      <c r="D61" s="118">
        <v>1.94</v>
      </c>
      <c r="E61" s="118">
        <f t="shared" si="4"/>
        <v>470.68999999999994</v>
      </c>
    </row>
    <row r="62" spans="1:5" ht="15.75" customHeight="1" x14ac:dyDescent="0.25">
      <c r="A62" s="120">
        <v>45707</v>
      </c>
      <c r="B62" s="119" t="s">
        <v>90</v>
      </c>
      <c r="C62" s="118"/>
      <c r="D62" s="118">
        <v>45.29</v>
      </c>
      <c r="E62" s="118">
        <f t="shared" ref="E62:E69" si="5">E61+D62</f>
        <v>515.9799999999999</v>
      </c>
    </row>
    <row r="63" spans="1:5" ht="15.75" customHeight="1" x14ac:dyDescent="0.25">
      <c r="B63" s="119" t="s">
        <v>91</v>
      </c>
      <c r="C63" s="118"/>
      <c r="D63" s="118">
        <v>38.82</v>
      </c>
      <c r="E63" s="118">
        <f t="shared" si="5"/>
        <v>554.79999999999995</v>
      </c>
    </row>
    <row r="64" spans="1:5" ht="15.75" customHeight="1" x14ac:dyDescent="0.25">
      <c r="B64" s="119" t="s">
        <v>73</v>
      </c>
      <c r="C64" s="118"/>
      <c r="D64" s="118">
        <v>25.88</v>
      </c>
      <c r="E64" s="118">
        <f t="shared" si="5"/>
        <v>580.67999999999995</v>
      </c>
    </row>
    <row r="65" spans="1:5" ht="15.75" customHeight="1" x14ac:dyDescent="0.25">
      <c r="B65" s="119" t="s">
        <v>92</v>
      </c>
      <c r="C65" s="118"/>
      <c r="D65" s="118">
        <v>25.88</v>
      </c>
      <c r="E65" s="118">
        <f t="shared" si="5"/>
        <v>606.55999999999995</v>
      </c>
    </row>
    <row r="66" spans="1:5" ht="15.75" customHeight="1" x14ac:dyDescent="0.25">
      <c r="A66" s="120">
        <v>45708</v>
      </c>
      <c r="B66" s="119" t="s">
        <v>93</v>
      </c>
      <c r="C66" s="118"/>
      <c r="D66" s="118">
        <v>1.94</v>
      </c>
      <c r="E66" s="118">
        <f t="shared" si="5"/>
        <v>608.5</v>
      </c>
    </row>
    <row r="67" spans="1:5" ht="15.75" customHeight="1" x14ac:dyDescent="0.25">
      <c r="B67" s="119" t="s">
        <v>94</v>
      </c>
      <c r="C67" s="118"/>
      <c r="D67" s="118">
        <v>2.59</v>
      </c>
      <c r="E67" s="118">
        <f t="shared" si="5"/>
        <v>611.09</v>
      </c>
    </row>
    <row r="68" spans="1:5" ht="15.75" customHeight="1" x14ac:dyDescent="0.25">
      <c r="B68" s="119" t="s">
        <v>95</v>
      </c>
      <c r="C68" s="118"/>
      <c r="D68" s="118">
        <v>3.24</v>
      </c>
      <c r="E68" s="118">
        <f t="shared" si="5"/>
        <v>614.33000000000004</v>
      </c>
    </row>
    <row r="69" spans="1:5" ht="15.75" customHeight="1" x14ac:dyDescent="0.25">
      <c r="B69" s="119" t="s">
        <v>69</v>
      </c>
      <c r="C69" s="118"/>
      <c r="D69" s="118">
        <v>3.24</v>
      </c>
      <c r="E69" s="118">
        <f t="shared" si="5"/>
        <v>617.57000000000005</v>
      </c>
    </row>
    <row r="70" spans="1:5" ht="15.75" customHeight="1" x14ac:dyDescent="0.25">
      <c r="A70" s="120">
        <v>45709</v>
      </c>
      <c r="B70" s="119" t="s">
        <v>96</v>
      </c>
      <c r="C70" s="118">
        <v>1.94</v>
      </c>
      <c r="D70" s="118"/>
      <c r="E70" s="118">
        <f t="shared" ref="E70:E75" si="6">E69-C70</f>
        <v>615.63</v>
      </c>
    </row>
    <row r="71" spans="1:5" ht="15.75" customHeight="1" x14ac:dyDescent="0.25">
      <c r="B71" s="119" t="s">
        <v>97</v>
      </c>
      <c r="C71" s="118">
        <v>106.77</v>
      </c>
      <c r="D71" s="118"/>
      <c r="E71" s="118">
        <f t="shared" si="6"/>
        <v>508.86</v>
      </c>
    </row>
    <row r="72" spans="1:5" ht="15.75" customHeight="1" x14ac:dyDescent="0.25">
      <c r="B72" s="119" t="s">
        <v>98</v>
      </c>
      <c r="C72" s="118">
        <v>49.18</v>
      </c>
      <c r="D72" s="118"/>
      <c r="E72" s="118">
        <f t="shared" si="6"/>
        <v>459.68</v>
      </c>
    </row>
    <row r="73" spans="1:5" ht="15.75" customHeight="1" x14ac:dyDescent="0.25">
      <c r="B73" s="119" t="s">
        <v>99</v>
      </c>
      <c r="C73" s="118">
        <v>2.57</v>
      </c>
      <c r="D73" s="118"/>
      <c r="E73" s="118">
        <f t="shared" si="6"/>
        <v>457.11</v>
      </c>
    </row>
    <row r="74" spans="1:5" ht="15.75" customHeight="1" x14ac:dyDescent="0.25">
      <c r="B74" s="119" t="s">
        <v>100</v>
      </c>
      <c r="C74" s="118">
        <v>2.59</v>
      </c>
      <c r="D74" s="118"/>
      <c r="E74" s="118">
        <f t="shared" si="6"/>
        <v>454.52000000000004</v>
      </c>
    </row>
    <row r="75" spans="1:5" ht="15.75" customHeight="1" x14ac:dyDescent="0.25">
      <c r="B75" s="119" t="s">
        <v>101</v>
      </c>
      <c r="C75" s="118">
        <v>2.59</v>
      </c>
      <c r="D75" s="118"/>
      <c r="E75" s="118">
        <f t="shared" si="6"/>
        <v>451.93000000000006</v>
      </c>
    </row>
    <row r="76" spans="1:5" ht="15.75" customHeight="1" x14ac:dyDescent="0.25">
      <c r="A76" s="120">
        <v>45738</v>
      </c>
      <c r="B76" s="119" t="s">
        <v>93</v>
      </c>
      <c r="C76" s="118"/>
      <c r="D76" s="118">
        <v>1.94</v>
      </c>
      <c r="E76" s="118">
        <f t="shared" ref="E76:E90" si="7">E75+D76</f>
        <v>453.87000000000006</v>
      </c>
    </row>
    <row r="77" spans="1:5" ht="15.75" customHeight="1" x14ac:dyDescent="0.25">
      <c r="B77" s="119" t="s">
        <v>94</v>
      </c>
      <c r="C77" s="118"/>
      <c r="D77" s="118">
        <v>2.59</v>
      </c>
      <c r="E77" s="118">
        <f t="shared" si="7"/>
        <v>456.46000000000004</v>
      </c>
    </row>
    <row r="78" spans="1:5" ht="15.75" customHeight="1" x14ac:dyDescent="0.25">
      <c r="B78" s="119" t="s">
        <v>102</v>
      </c>
      <c r="C78" s="118"/>
      <c r="D78" s="118">
        <v>1.29</v>
      </c>
      <c r="E78" s="118">
        <f t="shared" si="7"/>
        <v>457.75000000000006</v>
      </c>
    </row>
    <row r="79" spans="1:5" ht="15.75" customHeight="1" x14ac:dyDescent="0.25">
      <c r="B79" s="119" t="s">
        <v>72</v>
      </c>
      <c r="C79" s="118"/>
      <c r="D79" s="118">
        <v>1.29</v>
      </c>
      <c r="E79" s="118">
        <f t="shared" si="7"/>
        <v>459.04000000000008</v>
      </c>
    </row>
    <row r="80" spans="1:5" ht="15.75" customHeight="1" x14ac:dyDescent="0.25">
      <c r="B80" s="119" t="s">
        <v>103</v>
      </c>
      <c r="C80" s="118"/>
      <c r="D80" s="118">
        <v>32.35</v>
      </c>
      <c r="E80" s="118">
        <f t="shared" si="7"/>
        <v>491.3900000000001</v>
      </c>
    </row>
    <row r="81" spans="1:5" ht="15.75" customHeight="1" x14ac:dyDescent="0.25">
      <c r="B81" s="119" t="s">
        <v>95</v>
      </c>
      <c r="C81" s="118"/>
      <c r="D81" s="118">
        <v>3.24</v>
      </c>
      <c r="E81" s="118">
        <f t="shared" si="7"/>
        <v>494.63000000000011</v>
      </c>
    </row>
    <row r="82" spans="1:5" ht="15.75" customHeight="1" x14ac:dyDescent="0.25">
      <c r="B82" s="119" t="s">
        <v>95</v>
      </c>
      <c r="C82" s="118"/>
      <c r="D82" s="118">
        <v>3.24</v>
      </c>
      <c r="E82" s="118">
        <f t="shared" si="7"/>
        <v>497.87000000000012</v>
      </c>
    </row>
    <row r="83" spans="1:5" ht="15.75" customHeight="1" x14ac:dyDescent="0.25">
      <c r="B83" s="119" t="s">
        <v>94</v>
      </c>
      <c r="C83" s="118"/>
      <c r="D83" s="118">
        <v>1.94</v>
      </c>
      <c r="E83" s="118">
        <f t="shared" si="7"/>
        <v>499.81000000000012</v>
      </c>
    </row>
    <row r="84" spans="1:5" ht="15.75" customHeight="1" x14ac:dyDescent="0.25">
      <c r="B84" s="119" t="s">
        <v>104</v>
      </c>
      <c r="C84" s="118"/>
      <c r="D84" s="118">
        <v>0.97</v>
      </c>
      <c r="E84" s="118">
        <f t="shared" si="7"/>
        <v>500.78000000000014</v>
      </c>
    </row>
    <row r="85" spans="1:5" ht="15.75" customHeight="1" x14ac:dyDescent="0.25">
      <c r="A85" s="120">
        <v>45741</v>
      </c>
      <c r="B85" s="119" t="s">
        <v>93</v>
      </c>
      <c r="C85" s="118"/>
      <c r="D85" s="118">
        <v>1.94</v>
      </c>
      <c r="E85" s="118">
        <f t="shared" si="7"/>
        <v>502.72000000000014</v>
      </c>
    </row>
    <row r="86" spans="1:5" ht="15.75" customHeight="1" x14ac:dyDescent="0.25">
      <c r="B86" s="119" t="s">
        <v>105</v>
      </c>
      <c r="C86" s="118"/>
      <c r="D86" s="118">
        <v>1.94</v>
      </c>
      <c r="E86" s="118">
        <f t="shared" si="7"/>
        <v>504.66000000000014</v>
      </c>
    </row>
    <row r="87" spans="1:5" ht="15.75" customHeight="1" x14ac:dyDescent="0.25">
      <c r="B87" s="119" t="s">
        <v>106</v>
      </c>
      <c r="C87" s="118"/>
      <c r="D87" s="118">
        <v>1.94</v>
      </c>
      <c r="E87" s="118">
        <f t="shared" si="7"/>
        <v>506.60000000000014</v>
      </c>
    </row>
    <row r="88" spans="1:5" ht="15.75" customHeight="1" x14ac:dyDescent="0.25">
      <c r="B88" s="119" t="s">
        <v>82</v>
      </c>
      <c r="C88" s="118"/>
      <c r="D88" s="118">
        <v>0.32</v>
      </c>
      <c r="E88" s="118">
        <f t="shared" si="7"/>
        <v>506.92000000000013</v>
      </c>
    </row>
    <row r="89" spans="1:5" ht="15.75" customHeight="1" x14ac:dyDescent="0.25">
      <c r="B89" s="119" t="s">
        <v>107</v>
      </c>
      <c r="C89" s="118"/>
      <c r="D89" s="118">
        <v>3.88</v>
      </c>
      <c r="E89" s="118">
        <f t="shared" si="7"/>
        <v>510.80000000000013</v>
      </c>
    </row>
    <row r="90" spans="1:5" ht="15.75" customHeight="1" x14ac:dyDescent="0.25">
      <c r="A90" s="120">
        <v>45742</v>
      </c>
      <c r="B90" s="119" t="s">
        <v>108</v>
      </c>
      <c r="C90" s="118"/>
      <c r="D90" s="118">
        <v>48.51</v>
      </c>
      <c r="E90" s="118">
        <f t="shared" si="7"/>
        <v>559.31000000000017</v>
      </c>
    </row>
    <row r="91" spans="1:5" ht="15.75" customHeight="1" x14ac:dyDescent="0.25">
      <c r="B91" s="119" t="s">
        <v>109</v>
      </c>
      <c r="C91" s="118">
        <v>4.53</v>
      </c>
      <c r="D91" s="118"/>
      <c r="E91" s="118">
        <f>E90-C91</f>
        <v>554.7800000000002</v>
      </c>
    </row>
    <row r="92" spans="1:5" ht="15.75" customHeight="1" x14ac:dyDescent="0.25">
      <c r="B92" s="119" t="s">
        <v>110</v>
      </c>
      <c r="C92" s="118">
        <v>2.27</v>
      </c>
      <c r="D92" s="118"/>
      <c r="E92" s="118">
        <f>E91-C92</f>
        <v>552.51000000000022</v>
      </c>
    </row>
    <row r="93" spans="1:5" ht="15.75" customHeight="1" x14ac:dyDescent="0.25">
      <c r="B93" s="119" t="s">
        <v>111</v>
      </c>
      <c r="C93" s="118">
        <v>3.24</v>
      </c>
      <c r="D93" s="118"/>
      <c r="E93" s="118">
        <f>E92-C93</f>
        <v>549.27000000000021</v>
      </c>
    </row>
    <row r="94" spans="1:5" ht="15.75" customHeight="1" x14ac:dyDescent="0.25">
      <c r="B94" s="119" t="s">
        <v>112</v>
      </c>
      <c r="C94" s="118">
        <v>3.24</v>
      </c>
      <c r="D94" s="118"/>
      <c r="E94" s="118">
        <f>E93-C94</f>
        <v>546.0300000000002</v>
      </c>
    </row>
    <row r="95" spans="1:5" ht="15.75" customHeight="1" x14ac:dyDescent="0.25">
      <c r="B95" s="119" t="s">
        <v>30</v>
      </c>
      <c r="C95" s="118">
        <v>0.71</v>
      </c>
      <c r="D95" s="118"/>
      <c r="E95" s="118">
        <f>E94-C95</f>
        <v>545.32000000000016</v>
      </c>
    </row>
    <row r="96" spans="1:5" ht="15.75" customHeight="1" x14ac:dyDescent="0.25">
      <c r="A96" s="120">
        <v>45743</v>
      </c>
      <c r="B96" s="119" t="s">
        <v>113</v>
      </c>
      <c r="C96" s="118"/>
      <c r="D96" s="118">
        <v>4.53</v>
      </c>
      <c r="E96" s="118">
        <f t="shared" ref="E96:E112" si="8">E95+D96</f>
        <v>549.85000000000014</v>
      </c>
    </row>
    <row r="97" spans="1:5" ht="15.75" customHeight="1" x14ac:dyDescent="0.25">
      <c r="B97" s="119" t="s">
        <v>95</v>
      </c>
      <c r="C97" s="118"/>
      <c r="D97" s="118">
        <v>3.24</v>
      </c>
      <c r="E97" s="118">
        <f t="shared" si="8"/>
        <v>553.09000000000015</v>
      </c>
    </row>
    <row r="98" spans="1:5" ht="15.75" customHeight="1" x14ac:dyDescent="0.25">
      <c r="B98" s="119" t="s">
        <v>104</v>
      </c>
      <c r="C98" s="118"/>
      <c r="D98" s="118">
        <v>0.97</v>
      </c>
      <c r="E98" s="118">
        <f t="shared" si="8"/>
        <v>554.06000000000017</v>
      </c>
    </row>
    <row r="99" spans="1:5" ht="15.75" customHeight="1" x14ac:dyDescent="0.25">
      <c r="A99" s="120">
        <v>45744</v>
      </c>
      <c r="B99" s="119" t="s">
        <v>51</v>
      </c>
      <c r="C99" s="118"/>
      <c r="D99" s="118">
        <v>4.53</v>
      </c>
      <c r="E99" s="118">
        <f t="shared" si="8"/>
        <v>558.59000000000015</v>
      </c>
    </row>
    <row r="100" spans="1:5" ht="15.75" customHeight="1" x14ac:dyDescent="0.25">
      <c r="B100" s="119" t="s">
        <v>95</v>
      </c>
      <c r="C100" s="118"/>
      <c r="D100" s="118">
        <v>2.59</v>
      </c>
      <c r="E100" s="118">
        <f t="shared" si="8"/>
        <v>561.18000000000018</v>
      </c>
    </row>
    <row r="101" spans="1:5" ht="15.75" customHeight="1" x14ac:dyDescent="0.25">
      <c r="B101" s="119" t="s">
        <v>94</v>
      </c>
      <c r="C101" s="118"/>
      <c r="D101" s="118">
        <v>2.59</v>
      </c>
      <c r="E101" s="118">
        <f t="shared" si="8"/>
        <v>563.77000000000021</v>
      </c>
    </row>
    <row r="102" spans="1:5" ht="15.75" customHeight="1" x14ac:dyDescent="0.25">
      <c r="B102" s="119" t="s">
        <v>94</v>
      </c>
      <c r="C102" s="118"/>
      <c r="D102" s="118">
        <v>1.94</v>
      </c>
      <c r="E102" s="118">
        <f t="shared" si="8"/>
        <v>565.71000000000026</v>
      </c>
    </row>
    <row r="103" spans="1:5" ht="15.75" customHeight="1" x14ac:dyDescent="0.25">
      <c r="A103" s="120">
        <v>45745</v>
      </c>
      <c r="B103" s="119" t="s">
        <v>93</v>
      </c>
      <c r="C103" s="118"/>
      <c r="D103" s="118">
        <v>1.94</v>
      </c>
      <c r="E103" s="118">
        <f t="shared" si="8"/>
        <v>567.65000000000032</v>
      </c>
    </row>
    <row r="104" spans="1:5" ht="15.75" customHeight="1" x14ac:dyDescent="0.25">
      <c r="B104" s="119" t="s">
        <v>114</v>
      </c>
      <c r="C104" s="118"/>
      <c r="D104" s="118">
        <v>2.59</v>
      </c>
      <c r="E104" s="118">
        <f t="shared" si="8"/>
        <v>570.24000000000035</v>
      </c>
    </row>
    <row r="105" spans="1:5" ht="15.75" customHeight="1" x14ac:dyDescent="0.25">
      <c r="B105" s="119" t="s">
        <v>94</v>
      </c>
      <c r="C105" s="118"/>
      <c r="D105" s="118">
        <v>2.59</v>
      </c>
      <c r="E105" s="118">
        <f t="shared" si="8"/>
        <v>572.83000000000038</v>
      </c>
    </row>
    <row r="106" spans="1:5" ht="15.75" customHeight="1" x14ac:dyDescent="0.25">
      <c r="B106" s="119" t="s">
        <v>93</v>
      </c>
      <c r="C106" s="118"/>
      <c r="D106" s="118">
        <v>1.94</v>
      </c>
      <c r="E106" s="118">
        <f t="shared" si="8"/>
        <v>574.77000000000044</v>
      </c>
    </row>
    <row r="107" spans="1:5" ht="15.75" customHeight="1" x14ac:dyDescent="0.25">
      <c r="B107" s="119" t="s">
        <v>104</v>
      </c>
      <c r="C107" s="118"/>
      <c r="D107" s="118">
        <v>0.97</v>
      </c>
      <c r="E107" s="118">
        <f t="shared" si="8"/>
        <v>575.74000000000046</v>
      </c>
    </row>
    <row r="108" spans="1:5" ht="15.75" customHeight="1" x14ac:dyDescent="0.25">
      <c r="B108" s="119" t="s">
        <v>115</v>
      </c>
      <c r="C108" s="118"/>
      <c r="D108" s="118">
        <v>4.53</v>
      </c>
      <c r="E108" s="118">
        <f t="shared" si="8"/>
        <v>580.27000000000044</v>
      </c>
    </row>
    <row r="109" spans="1:5" ht="15.75" customHeight="1" x14ac:dyDescent="0.25">
      <c r="A109" s="120">
        <v>45747</v>
      </c>
      <c r="B109" s="119" t="s">
        <v>72</v>
      </c>
      <c r="C109" s="118"/>
      <c r="D109" s="118">
        <v>1.29</v>
      </c>
      <c r="E109" s="118">
        <f t="shared" si="8"/>
        <v>581.5600000000004</v>
      </c>
    </row>
    <row r="110" spans="1:5" ht="15.75" customHeight="1" x14ac:dyDescent="0.25">
      <c r="B110" s="119" t="s">
        <v>116</v>
      </c>
      <c r="C110" s="118"/>
      <c r="D110" s="118">
        <v>0.32</v>
      </c>
      <c r="E110" s="118">
        <f t="shared" si="8"/>
        <v>581.88000000000045</v>
      </c>
    </row>
    <row r="111" spans="1:5" ht="15.75" customHeight="1" x14ac:dyDescent="0.25">
      <c r="B111" s="119" t="s">
        <v>104</v>
      </c>
      <c r="C111" s="118"/>
      <c r="D111" s="118">
        <v>0.97</v>
      </c>
      <c r="E111" s="118">
        <f t="shared" si="8"/>
        <v>582.85000000000048</v>
      </c>
    </row>
    <row r="112" spans="1:5" ht="15.75" customHeight="1" x14ac:dyDescent="0.25">
      <c r="B112" s="119" t="s">
        <v>116</v>
      </c>
      <c r="C112" s="118"/>
      <c r="D112" s="118">
        <v>0.32</v>
      </c>
      <c r="E112" s="118">
        <f t="shared" si="8"/>
        <v>583.17000000000053</v>
      </c>
    </row>
    <row r="113" spans="1:5" ht="15.75" customHeight="1" x14ac:dyDescent="0.25">
      <c r="B113" s="119" t="s">
        <v>117</v>
      </c>
      <c r="C113" s="118">
        <v>150</v>
      </c>
      <c r="D113" s="118"/>
      <c r="E113" s="118">
        <f t="shared" ref="E113:E122" si="9">E112-C113</f>
        <v>433.17000000000053</v>
      </c>
    </row>
    <row r="114" spans="1:5" ht="15.75" customHeight="1" x14ac:dyDescent="0.25">
      <c r="B114" s="119" t="s">
        <v>118</v>
      </c>
      <c r="C114" s="118">
        <v>22.54</v>
      </c>
      <c r="D114" s="118"/>
      <c r="E114" s="118">
        <f t="shared" si="9"/>
        <v>410.63000000000051</v>
      </c>
    </row>
    <row r="115" spans="1:5" ht="15.75" customHeight="1" x14ac:dyDescent="0.25">
      <c r="B115" s="121" t="s">
        <v>119</v>
      </c>
      <c r="C115" s="122"/>
      <c r="D115" s="122"/>
      <c r="E115" s="122">
        <f t="shared" si="9"/>
        <v>410.63000000000051</v>
      </c>
    </row>
    <row r="116" spans="1:5" ht="15.75" customHeight="1" x14ac:dyDescent="0.25">
      <c r="B116" s="121" t="s">
        <v>6</v>
      </c>
      <c r="C116" s="122"/>
      <c r="D116" s="122"/>
      <c r="E116" s="122">
        <f t="shared" si="9"/>
        <v>410.63000000000051</v>
      </c>
    </row>
    <row r="117" spans="1:5" ht="15.75" customHeight="1" x14ac:dyDescent="0.25">
      <c r="A117" s="120">
        <v>45748</v>
      </c>
      <c r="B117" s="119" t="s">
        <v>120</v>
      </c>
      <c r="C117" s="118">
        <v>2.58</v>
      </c>
      <c r="D117" s="118"/>
      <c r="E117" s="118">
        <f t="shared" si="9"/>
        <v>408.05000000000052</v>
      </c>
    </row>
    <row r="118" spans="1:5" ht="15.75" customHeight="1" x14ac:dyDescent="0.25">
      <c r="B118" s="119" t="s">
        <v>121</v>
      </c>
      <c r="C118" s="118">
        <v>2.58</v>
      </c>
      <c r="D118" s="118"/>
      <c r="E118" s="118">
        <f t="shared" si="9"/>
        <v>405.47000000000054</v>
      </c>
    </row>
    <row r="119" spans="1:5" ht="15.75" customHeight="1" x14ac:dyDescent="0.25">
      <c r="B119" s="119" t="s">
        <v>122</v>
      </c>
      <c r="C119" s="118">
        <v>6.45</v>
      </c>
      <c r="D119" s="118"/>
      <c r="E119" s="118">
        <f t="shared" si="9"/>
        <v>399.02000000000055</v>
      </c>
    </row>
    <row r="120" spans="1:5" ht="15.75" customHeight="1" x14ac:dyDescent="0.25">
      <c r="B120" s="119" t="s">
        <v>123</v>
      </c>
      <c r="C120" s="118">
        <v>6.45</v>
      </c>
      <c r="D120" s="118"/>
      <c r="E120" s="118">
        <f t="shared" si="9"/>
        <v>392.57000000000056</v>
      </c>
    </row>
    <row r="121" spans="1:5" ht="15.75" customHeight="1" x14ac:dyDescent="0.25">
      <c r="A121" s="120">
        <v>45749</v>
      </c>
      <c r="B121" s="119" t="s">
        <v>124</v>
      </c>
      <c r="C121" s="118">
        <v>4.51</v>
      </c>
      <c r="D121" s="118"/>
      <c r="E121" s="118">
        <f t="shared" si="9"/>
        <v>388.06000000000057</v>
      </c>
    </row>
    <row r="122" spans="1:5" ht="15.75" customHeight="1" x14ac:dyDescent="0.25">
      <c r="B122" s="119" t="s">
        <v>125</v>
      </c>
      <c r="C122" s="118">
        <v>6.45</v>
      </c>
      <c r="D122" s="118"/>
      <c r="E122" s="118">
        <f t="shared" si="9"/>
        <v>381.61000000000058</v>
      </c>
    </row>
    <row r="123" spans="1:5" ht="15.75" customHeight="1" x14ac:dyDescent="0.25">
      <c r="B123" s="119" t="s">
        <v>126</v>
      </c>
      <c r="C123" s="118"/>
      <c r="D123" s="118">
        <v>4.51</v>
      </c>
      <c r="E123" s="118">
        <f t="shared" ref="E123:E156" si="10">E122+D123</f>
        <v>386.12000000000057</v>
      </c>
    </row>
    <row r="124" spans="1:5" ht="15.75" customHeight="1" x14ac:dyDescent="0.25">
      <c r="B124" s="119" t="s">
        <v>127</v>
      </c>
      <c r="C124" s="118"/>
      <c r="D124" s="118">
        <v>1.94</v>
      </c>
      <c r="E124" s="118">
        <f t="shared" si="10"/>
        <v>388.06000000000057</v>
      </c>
    </row>
    <row r="125" spans="1:5" ht="15.75" customHeight="1" x14ac:dyDescent="0.25">
      <c r="B125" s="119" t="s">
        <v>128</v>
      </c>
      <c r="C125" s="118"/>
      <c r="D125" s="118">
        <v>4.51</v>
      </c>
      <c r="E125" s="118">
        <f t="shared" si="10"/>
        <v>392.57000000000056</v>
      </c>
    </row>
    <row r="126" spans="1:5" ht="15.75" customHeight="1" x14ac:dyDescent="0.25">
      <c r="B126" s="119" t="s">
        <v>129</v>
      </c>
      <c r="C126" s="118"/>
      <c r="D126" s="118">
        <v>3.87</v>
      </c>
      <c r="E126" s="118">
        <f t="shared" si="10"/>
        <v>396.44000000000057</v>
      </c>
    </row>
    <row r="127" spans="1:5" ht="15.75" customHeight="1" x14ac:dyDescent="0.25">
      <c r="A127" s="120">
        <v>45750</v>
      </c>
      <c r="B127" s="119" t="s">
        <v>130</v>
      </c>
      <c r="C127" s="118"/>
      <c r="D127" s="118">
        <v>5.16</v>
      </c>
      <c r="E127" s="118">
        <f t="shared" si="10"/>
        <v>401.60000000000059</v>
      </c>
    </row>
    <row r="128" spans="1:5" ht="15.75" customHeight="1" x14ac:dyDescent="0.25">
      <c r="B128" s="119" t="s">
        <v>131</v>
      </c>
      <c r="C128" s="118"/>
      <c r="D128" s="118">
        <v>4.51</v>
      </c>
      <c r="E128" s="118">
        <f t="shared" si="10"/>
        <v>406.11000000000058</v>
      </c>
    </row>
    <row r="129" spans="1:5" ht="15.75" customHeight="1" x14ac:dyDescent="0.25">
      <c r="B129" s="119" t="s">
        <v>132</v>
      </c>
      <c r="C129" s="118"/>
      <c r="D129" s="118">
        <v>2.58</v>
      </c>
      <c r="E129" s="118">
        <f t="shared" si="10"/>
        <v>408.69000000000057</v>
      </c>
    </row>
    <row r="130" spans="1:5" ht="15.75" customHeight="1" x14ac:dyDescent="0.25">
      <c r="B130" s="119" t="s">
        <v>134</v>
      </c>
      <c r="C130" s="118"/>
      <c r="D130" s="118">
        <v>3.88</v>
      </c>
      <c r="E130" s="118">
        <f t="shared" si="10"/>
        <v>412.57000000000056</v>
      </c>
    </row>
    <row r="131" spans="1:5" ht="15.75" customHeight="1" x14ac:dyDescent="0.25">
      <c r="A131" s="120">
        <v>45751</v>
      </c>
      <c r="B131" s="119" t="s">
        <v>135</v>
      </c>
      <c r="C131" s="118"/>
      <c r="D131" s="118">
        <v>32.24</v>
      </c>
      <c r="E131" s="118">
        <f t="shared" si="10"/>
        <v>444.81000000000057</v>
      </c>
    </row>
    <row r="132" spans="1:5" ht="15.75" customHeight="1" x14ac:dyDescent="0.25">
      <c r="B132" s="119" t="s">
        <v>136</v>
      </c>
      <c r="C132" s="118"/>
      <c r="D132" s="118">
        <v>12.9</v>
      </c>
      <c r="E132" s="118">
        <f t="shared" si="10"/>
        <v>457.71000000000055</v>
      </c>
    </row>
    <row r="133" spans="1:5" ht="15.75" customHeight="1" x14ac:dyDescent="0.25">
      <c r="A133" s="120">
        <v>45752</v>
      </c>
      <c r="B133" s="119" t="s">
        <v>137</v>
      </c>
      <c r="C133" s="118"/>
      <c r="D133" s="118">
        <v>3.87</v>
      </c>
      <c r="E133" s="118">
        <f t="shared" si="10"/>
        <v>461.58000000000055</v>
      </c>
    </row>
    <row r="134" spans="1:5" ht="15.75" customHeight="1" x14ac:dyDescent="0.25">
      <c r="B134" s="119" t="s">
        <v>138</v>
      </c>
      <c r="C134" s="118"/>
      <c r="D134" s="118">
        <v>19.350000000000001</v>
      </c>
      <c r="E134" s="118">
        <f t="shared" si="10"/>
        <v>480.93000000000058</v>
      </c>
    </row>
    <row r="135" spans="1:5" ht="15.75" customHeight="1" x14ac:dyDescent="0.25">
      <c r="B135" s="119" t="s">
        <v>116</v>
      </c>
      <c r="C135" s="118"/>
      <c r="D135" s="118">
        <v>0.32</v>
      </c>
      <c r="E135" s="118">
        <f t="shared" si="10"/>
        <v>481.25000000000057</v>
      </c>
    </row>
    <row r="136" spans="1:5" ht="15.75" customHeight="1" x14ac:dyDescent="0.25">
      <c r="A136" s="120">
        <v>45754</v>
      </c>
      <c r="B136" s="119" t="s">
        <v>72</v>
      </c>
      <c r="C136" s="118"/>
      <c r="D136" s="118">
        <v>1.94</v>
      </c>
      <c r="E136" s="118">
        <f t="shared" si="10"/>
        <v>483.19000000000057</v>
      </c>
    </row>
    <row r="137" spans="1:5" ht="15.75" customHeight="1" x14ac:dyDescent="0.25">
      <c r="B137" s="119" t="s">
        <v>139</v>
      </c>
      <c r="C137" s="118"/>
      <c r="D137" s="118">
        <v>5.16</v>
      </c>
      <c r="E137" s="118">
        <f t="shared" si="10"/>
        <v>488.35000000000059</v>
      </c>
    </row>
    <row r="138" spans="1:5" ht="15.75" customHeight="1" x14ac:dyDescent="0.25">
      <c r="A138" s="120">
        <v>45755</v>
      </c>
      <c r="B138" s="119" t="s">
        <v>140</v>
      </c>
      <c r="C138" s="118"/>
      <c r="D138" s="118">
        <v>4.51</v>
      </c>
      <c r="E138" s="118">
        <f t="shared" si="10"/>
        <v>492.86000000000058</v>
      </c>
    </row>
    <row r="139" spans="1:5" ht="15.75" customHeight="1" x14ac:dyDescent="0.25">
      <c r="B139" s="119" t="s">
        <v>141</v>
      </c>
      <c r="C139" s="118"/>
      <c r="D139" s="118">
        <v>0.97</v>
      </c>
      <c r="E139" s="118">
        <f t="shared" si="10"/>
        <v>493.83000000000061</v>
      </c>
    </row>
    <row r="140" spans="1:5" ht="15.75" customHeight="1" x14ac:dyDescent="0.25">
      <c r="A140" s="120">
        <v>45756</v>
      </c>
      <c r="B140" s="119" t="s">
        <v>72</v>
      </c>
      <c r="C140" s="118"/>
      <c r="D140" s="118">
        <v>1.3</v>
      </c>
      <c r="E140" s="118">
        <f t="shared" si="10"/>
        <v>495.13000000000062</v>
      </c>
    </row>
    <row r="141" spans="1:5" ht="15.75" customHeight="1" x14ac:dyDescent="0.25">
      <c r="B141" s="119" t="s">
        <v>142</v>
      </c>
      <c r="C141" s="118"/>
      <c r="D141" s="118">
        <v>0.97</v>
      </c>
      <c r="E141" s="118">
        <f t="shared" si="10"/>
        <v>496.10000000000065</v>
      </c>
    </row>
    <row r="142" spans="1:5" ht="15.75" customHeight="1" x14ac:dyDescent="0.25">
      <c r="B142" s="119" t="s">
        <v>140</v>
      </c>
      <c r="C142" s="118"/>
      <c r="D142" s="118">
        <v>5.16</v>
      </c>
      <c r="E142" s="118">
        <f t="shared" si="10"/>
        <v>501.26000000000067</v>
      </c>
    </row>
    <row r="143" spans="1:5" ht="15.75" customHeight="1" x14ac:dyDescent="0.25">
      <c r="A143" s="120">
        <v>45757</v>
      </c>
      <c r="B143" s="119" t="s">
        <v>143</v>
      </c>
      <c r="C143" s="118"/>
      <c r="D143" s="118">
        <v>3.87</v>
      </c>
      <c r="E143" s="118">
        <f t="shared" si="10"/>
        <v>505.13000000000068</v>
      </c>
    </row>
    <row r="144" spans="1:5" ht="15.75" customHeight="1" x14ac:dyDescent="0.25">
      <c r="B144" s="119" t="s">
        <v>72</v>
      </c>
      <c r="C144" s="118"/>
      <c r="D144" s="118">
        <v>1.3</v>
      </c>
      <c r="E144" s="118">
        <f t="shared" si="10"/>
        <v>506.43000000000069</v>
      </c>
    </row>
    <row r="145" spans="1:5" ht="15.75" customHeight="1" x14ac:dyDescent="0.25">
      <c r="B145" s="119" t="s">
        <v>141</v>
      </c>
      <c r="C145" s="118"/>
      <c r="D145" s="118">
        <v>0.97</v>
      </c>
      <c r="E145" s="118">
        <f t="shared" si="10"/>
        <v>507.40000000000072</v>
      </c>
    </row>
    <row r="146" spans="1:5" ht="15.75" customHeight="1" x14ac:dyDescent="0.25">
      <c r="A146" s="120">
        <v>45758</v>
      </c>
      <c r="B146" s="119" t="s">
        <v>144</v>
      </c>
      <c r="C146" s="118"/>
      <c r="D146" s="118">
        <v>51.6</v>
      </c>
      <c r="E146" s="118">
        <f t="shared" si="10"/>
        <v>559.00000000000068</v>
      </c>
    </row>
    <row r="147" spans="1:5" ht="15.75" customHeight="1" x14ac:dyDescent="0.25">
      <c r="B147" s="119" t="s">
        <v>145</v>
      </c>
      <c r="C147" s="118"/>
      <c r="D147" s="118">
        <v>27.41</v>
      </c>
      <c r="E147" s="118">
        <f t="shared" si="10"/>
        <v>586.41000000000065</v>
      </c>
    </row>
    <row r="148" spans="1:5" ht="15.75" customHeight="1" x14ac:dyDescent="0.25">
      <c r="A148" s="120">
        <v>45759</v>
      </c>
      <c r="B148" s="119" t="s">
        <v>146</v>
      </c>
      <c r="C148" s="118"/>
      <c r="D148" s="118">
        <v>10.32</v>
      </c>
      <c r="E148" s="118">
        <f t="shared" si="10"/>
        <v>596.7300000000007</v>
      </c>
    </row>
    <row r="149" spans="1:5" ht="15.75" customHeight="1" x14ac:dyDescent="0.25">
      <c r="A149" s="120">
        <v>45761</v>
      </c>
      <c r="B149" s="119" t="s">
        <v>147</v>
      </c>
      <c r="C149" s="118"/>
      <c r="D149" s="118">
        <v>5.16</v>
      </c>
      <c r="E149" s="118">
        <f t="shared" si="10"/>
        <v>601.89000000000067</v>
      </c>
    </row>
    <row r="150" spans="1:5" ht="15.75" customHeight="1" x14ac:dyDescent="0.25">
      <c r="B150" s="119" t="s">
        <v>82</v>
      </c>
      <c r="C150" s="118"/>
      <c r="D150" s="118">
        <v>0.32</v>
      </c>
      <c r="E150" s="118">
        <f t="shared" si="10"/>
        <v>602.21000000000072</v>
      </c>
    </row>
    <row r="151" spans="1:5" ht="15.75" customHeight="1" x14ac:dyDescent="0.25">
      <c r="B151" s="119" t="s">
        <v>148</v>
      </c>
      <c r="C151" s="118"/>
      <c r="D151" s="118">
        <v>0.65</v>
      </c>
      <c r="E151" s="118">
        <f t="shared" si="10"/>
        <v>602.8600000000007</v>
      </c>
    </row>
    <row r="152" spans="1:5" ht="15.75" customHeight="1" x14ac:dyDescent="0.25">
      <c r="A152" s="120">
        <v>45762</v>
      </c>
      <c r="B152" s="119" t="s">
        <v>129</v>
      </c>
      <c r="C152" s="118"/>
      <c r="D152" s="118">
        <v>3.22</v>
      </c>
      <c r="E152" s="118">
        <f t="shared" si="10"/>
        <v>606.08000000000072</v>
      </c>
    </row>
    <row r="153" spans="1:5" ht="15.75" customHeight="1" x14ac:dyDescent="0.25">
      <c r="B153" s="119" t="s">
        <v>149</v>
      </c>
      <c r="C153" s="118"/>
      <c r="D153" s="118">
        <v>3.22</v>
      </c>
      <c r="E153" s="118">
        <f t="shared" si="10"/>
        <v>609.30000000000075</v>
      </c>
    </row>
    <row r="154" spans="1:5" ht="15.75" customHeight="1" x14ac:dyDescent="0.25">
      <c r="A154" s="120">
        <v>45763</v>
      </c>
      <c r="B154" s="119" t="s">
        <v>133</v>
      </c>
      <c r="C154" s="118"/>
      <c r="D154" s="118">
        <v>1.94</v>
      </c>
      <c r="E154" s="118">
        <f t="shared" si="10"/>
        <v>611.2400000000008</v>
      </c>
    </row>
    <row r="155" spans="1:5" ht="15.75" customHeight="1" x14ac:dyDescent="0.25">
      <c r="B155" s="119" t="s">
        <v>150</v>
      </c>
      <c r="C155" s="118"/>
      <c r="D155" s="118">
        <v>2.58</v>
      </c>
      <c r="E155" s="118">
        <f t="shared" si="10"/>
        <v>613.82000000000085</v>
      </c>
    </row>
    <row r="156" spans="1:5" ht="15.75" customHeight="1" x14ac:dyDescent="0.25">
      <c r="B156" s="119" t="s">
        <v>151</v>
      </c>
      <c r="C156" s="118"/>
      <c r="D156" s="118">
        <v>0.97</v>
      </c>
      <c r="E156" s="118">
        <f t="shared" si="10"/>
        <v>614.79000000000087</v>
      </c>
    </row>
    <row r="157" spans="1:5" ht="15.75" customHeight="1" x14ac:dyDescent="0.25">
      <c r="A157" s="120">
        <v>45764</v>
      </c>
      <c r="B157" s="119" t="s">
        <v>145</v>
      </c>
      <c r="C157" s="118"/>
      <c r="D157" s="118">
        <v>51.6</v>
      </c>
      <c r="E157" s="118">
        <f>E156+D158</f>
        <v>616.73000000000093</v>
      </c>
    </row>
    <row r="158" spans="1:5" ht="15.75" customHeight="1" x14ac:dyDescent="0.25">
      <c r="B158" s="119" t="s">
        <v>127</v>
      </c>
      <c r="C158" s="118"/>
      <c r="D158" s="118">
        <v>1.94</v>
      </c>
      <c r="E158" s="118">
        <f>E157+D158</f>
        <v>618.67000000000098</v>
      </c>
    </row>
    <row r="159" spans="1:5" ht="15.75" customHeight="1" x14ac:dyDescent="0.25">
      <c r="A159" s="120">
        <v>45765</v>
      </c>
      <c r="B159" s="119" t="s">
        <v>145</v>
      </c>
      <c r="C159" s="118"/>
      <c r="D159" s="118">
        <v>51.6</v>
      </c>
      <c r="E159" s="118">
        <f>E158+D159</f>
        <v>670.270000000001</v>
      </c>
    </row>
    <row r="160" spans="1:5" ht="15.75" customHeight="1" x14ac:dyDescent="0.25">
      <c r="A160" s="120">
        <v>45766</v>
      </c>
      <c r="B160" s="119" t="s">
        <v>152</v>
      </c>
      <c r="C160" s="118">
        <v>101.25</v>
      </c>
      <c r="D160" s="118"/>
      <c r="E160" s="118">
        <f>E159-C160</f>
        <v>569.020000000001</v>
      </c>
    </row>
    <row r="161" spans="1:5" ht="15.75" customHeight="1" x14ac:dyDescent="0.25">
      <c r="B161" s="119" t="s">
        <v>153</v>
      </c>
      <c r="C161" s="118">
        <v>14.7</v>
      </c>
      <c r="D161" s="118"/>
      <c r="E161" s="118">
        <f>E160-C161</f>
        <v>554.32000000000096</v>
      </c>
    </row>
    <row r="162" spans="1:5" ht="15.75" customHeight="1" x14ac:dyDescent="0.25">
      <c r="B162" s="119" t="s">
        <v>154</v>
      </c>
      <c r="C162" s="118">
        <v>6.45</v>
      </c>
      <c r="D162" s="118"/>
      <c r="E162" s="118">
        <f>E161-C162</f>
        <v>547.87000000000091</v>
      </c>
    </row>
    <row r="163" spans="1:5" ht="15.75" customHeight="1" x14ac:dyDescent="0.25">
      <c r="B163" s="119" t="s">
        <v>155</v>
      </c>
      <c r="C163" s="118"/>
      <c r="D163" s="118">
        <v>0.97</v>
      </c>
      <c r="E163" s="118">
        <f t="shared" ref="E163:E172" si="11">E162+D163</f>
        <v>548.84000000000094</v>
      </c>
    </row>
    <row r="164" spans="1:5" ht="15.75" customHeight="1" x14ac:dyDescent="0.25">
      <c r="A164" s="120">
        <v>45768</v>
      </c>
      <c r="B164" s="119" t="s">
        <v>148</v>
      </c>
      <c r="C164" s="118"/>
      <c r="D164" s="118">
        <v>0.65</v>
      </c>
      <c r="E164" s="118">
        <f t="shared" si="11"/>
        <v>549.49000000000092</v>
      </c>
    </row>
    <row r="165" spans="1:5" ht="15.75" customHeight="1" x14ac:dyDescent="0.25">
      <c r="B165" s="119" t="s">
        <v>127</v>
      </c>
      <c r="C165" s="118"/>
      <c r="D165" s="118">
        <v>1.94</v>
      </c>
      <c r="E165" s="118">
        <f t="shared" si="11"/>
        <v>551.43000000000097</v>
      </c>
    </row>
    <row r="166" spans="1:5" ht="15.75" customHeight="1" x14ac:dyDescent="0.25">
      <c r="A166" s="120">
        <v>45769</v>
      </c>
      <c r="B166" s="119" t="s">
        <v>127</v>
      </c>
      <c r="C166" s="118"/>
      <c r="D166" s="118">
        <v>1.3</v>
      </c>
      <c r="E166" s="118">
        <f t="shared" si="11"/>
        <v>552.73000000000093</v>
      </c>
    </row>
    <row r="167" spans="1:5" ht="15.75" customHeight="1" x14ac:dyDescent="0.25">
      <c r="B167" s="119" t="s">
        <v>156</v>
      </c>
      <c r="C167" s="118"/>
      <c r="D167" s="118">
        <v>5.16</v>
      </c>
      <c r="E167" s="118">
        <f t="shared" si="11"/>
        <v>557.8900000000009</v>
      </c>
    </row>
    <row r="168" spans="1:5" ht="15.75" customHeight="1" x14ac:dyDescent="0.25">
      <c r="A168" s="120">
        <v>45770</v>
      </c>
      <c r="B168" s="119" t="s">
        <v>157</v>
      </c>
      <c r="C168" s="118"/>
      <c r="D168" s="118">
        <v>1.94</v>
      </c>
      <c r="E168" s="118">
        <f t="shared" si="11"/>
        <v>559.83000000000095</v>
      </c>
    </row>
    <row r="169" spans="1:5" ht="15.75" customHeight="1" x14ac:dyDescent="0.25">
      <c r="B169" s="119" t="s">
        <v>158</v>
      </c>
      <c r="C169" s="118"/>
      <c r="D169" s="118">
        <v>2.58</v>
      </c>
      <c r="E169" s="118">
        <f t="shared" si="11"/>
        <v>562.41000000000099</v>
      </c>
    </row>
    <row r="170" spans="1:5" ht="15.75" customHeight="1" x14ac:dyDescent="0.25">
      <c r="A170" s="120">
        <v>45771</v>
      </c>
      <c r="B170" s="119" t="s">
        <v>142</v>
      </c>
      <c r="C170" s="118"/>
      <c r="D170" s="118">
        <v>0.97</v>
      </c>
      <c r="E170" s="118">
        <f t="shared" si="11"/>
        <v>563.38000000000102</v>
      </c>
    </row>
    <row r="171" spans="1:5" ht="15.75" customHeight="1" x14ac:dyDescent="0.25">
      <c r="A171" s="120">
        <v>45772</v>
      </c>
      <c r="B171" s="119" t="s">
        <v>127</v>
      </c>
      <c r="C171" s="118"/>
      <c r="D171" s="118">
        <v>1.94</v>
      </c>
      <c r="E171" s="118">
        <f t="shared" si="11"/>
        <v>565.32000000000107</v>
      </c>
    </row>
    <row r="172" spans="1:5" ht="15.75" customHeight="1" x14ac:dyDescent="0.25">
      <c r="A172" s="120">
        <v>45773</v>
      </c>
      <c r="B172" s="119" t="s">
        <v>159</v>
      </c>
      <c r="C172" s="118"/>
      <c r="D172" s="118">
        <v>32.24</v>
      </c>
      <c r="E172" s="118">
        <f t="shared" si="11"/>
        <v>597.56000000000108</v>
      </c>
    </row>
    <row r="173" spans="1:5" ht="15.75" customHeight="1" x14ac:dyDescent="0.25">
      <c r="A173" s="120">
        <v>45775</v>
      </c>
      <c r="B173" s="119" t="s">
        <v>160</v>
      </c>
      <c r="C173" s="118">
        <v>4.13</v>
      </c>
      <c r="D173" s="118"/>
      <c r="E173" s="118">
        <f>E172-C173</f>
        <v>593.43000000000109</v>
      </c>
    </row>
    <row r="174" spans="1:5" ht="15.75" customHeight="1" x14ac:dyDescent="0.25">
      <c r="B174" s="119" t="s">
        <v>161</v>
      </c>
      <c r="C174" s="118">
        <v>3.87</v>
      </c>
      <c r="D174" s="118"/>
      <c r="E174" s="118">
        <f>E173-C174</f>
        <v>589.56000000000108</v>
      </c>
    </row>
    <row r="175" spans="1:5" ht="15.75" customHeight="1" x14ac:dyDescent="0.25">
      <c r="B175" s="119" t="s">
        <v>110</v>
      </c>
      <c r="C175" s="118">
        <v>2.56</v>
      </c>
      <c r="D175" s="118"/>
      <c r="E175" s="118">
        <f>E174-C175</f>
        <v>587.00000000000114</v>
      </c>
    </row>
    <row r="176" spans="1:5" ht="15.75" customHeight="1" x14ac:dyDescent="0.25">
      <c r="B176" s="119" t="s">
        <v>127</v>
      </c>
      <c r="C176" s="118"/>
      <c r="D176" s="118">
        <v>1.3</v>
      </c>
      <c r="E176" s="118">
        <f>E175+D176</f>
        <v>588.30000000000109</v>
      </c>
    </row>
    <row r="177" spans="1:5" ht="15.75" customHeight="1" x14ac:dyDescent="0.25">
      <c r="B177" s="119" t="s">
        <v>148</v>
      </c>
      <c r="C177" s="118"/>
      <c r="D177" s="118">
        <v>0.65</v>
      </c>
      <c r="E177" s="118">
        <f>E176+D177</f>
        <v>588.95000000000107</v>
      </c>
    </row>
    <row r="178" spans="1:5" ht="15.75" customHeight="1" x14ac:dyDescent="0.25">
      <c r="A178" s="120">
        <v>45776</v>
      </c>
      <c r="B178" s="119" t="s">
        <v>42</v>
      </c>
      <c r="C178" s="118"/>
      <c r="D178" s="118">
        <v>1.94</v>
      </c>
      <c r="E178" s="118">
        <f>E177+D178</f>
        <v>590.89000000000112</v>
      </c>
    </row>
    <row r="179" spans="1:5" ht="15.75" customHeight="1" x14ac:dyDescent="0.25">
      <c r="A179" s="120">
        <v>45777</v>
      </c>
      <c r="B179" s="119" t="s">
        <v>162</v>
      </c>
      <c r="C179" s="118"/>
      <c r="D179" s="118">
        <v>4.51</v>
      </c>
      <c r="E179" s="118">
        <f>E178+D179</f>
        <v>595.40000000000111</v>
      </c>
    </row>
    <row r="180" spans="1:5" ht="15.75" customHeight="1" x14ac:dyDescent="0.25">
      <c r="B180" s="119" t="s">
        <v>117</v>
      </c>
      <c r="C180" s="118">
        <v>150</v>
      </c>
      <c r="D180" s="118"/>
      <c r="E180" s="118">
        <f t="shared" ref="E180:E185" si="12">E179-C180</f>
        <v>445.40000000000111</v>
      </c>
    </row>
    <row r="181" spans="1:5" ht="15.75" customHeight="1" x14ac:dyDescent="0.25">
      <c r="B181" s="119" t="s">
        <v>118</v>
      </c>
      <c r="C181" s="118">
        <v>22.54</v>
      </c>
      <c r="D181" s="118"/>
      <c r="E181" s="118">
        <f t="shared" si="12"/>
        <v>422.86000000000109</v>
      </c>
    </row>
    <row r="182" spans="1:5" ht="15.75" customHeight="1" x14ac:dyDescent="0.25">
      <c r="B182" s="119" t="s">
        <v>163</v>
      </c>
      <c r="C182" s="118">
        <v>2.58</v>
      </c>
      <c r="D182" s="118"/>
      <c r="E182" s="118">
        <f t="shared" si="12"/>
        <v>420.28000000000111</v>
      </c>
    </row>
    <row r="183" spans="1:5" ht="15.75" customHeight="1" x14ac:dyDescent="0.25">
      <c r="B183" s="119" t="s">
        <v>30</v>
      </c>
      <c r="C183" s="118">
        <v>2.13</v>
      </c>
      <c r="D183" s="118"/>
      <c r="E183" s="118">
        <f t="shared" si="12"/>
        <v>418.15000000000111</v>
      </c>
    </row>
    <row r="184" spans="1:5" ht="15.75" customHeight="1" x14ac:dyDescent="0.25">
      <c r="A184" s="120">
        <v>45777</v>
      </c>
      <c r="B184" s="121" t="s">
        <v>164</v>
      </c>
      <c r="C184" s="122"/>
      <c r="D184" s="122"/>
      <c r="E184" s="122">
        <f t="shared" si="12"/>
        <v>418.15000000000111</v>
      </c>
    </row>
    <row r="185" spans="1:5" ht="15.75" customHeight="1" x14ac:dyDescent="0.25">
      <c r="B185" s="121" t="s">
        <v>6</v>
      </c>
      <c r="C185" s="122"/>
      <c r="D185" s="122"/>
      <c r="E185" s="122">
        <f t="shared" si="12"/>
        <v>418.15000000000111</v>
      </c>
    </row>
    <row r="186" spans="1:5" ht="15.75" customHeight="1" x14ac:dyDescent="0.25">
      <c r="C186" s="118"/>
      <c r="D186" s="118"/>
      <c r="E186" s="118"/>
    </row>
    <row r="187" spans="1:5" ht="15.75" customHeight="1" x14ac:dyDescent="0.25">
      <c r="C187" s="118"/>
      <c r="D187" s="118"/>
      <c r="E187" s="118"/>
    </row>
    <row r="188" spans="1:5" ht="15.75" customHeight="1" x14ac:dyDescent="0.25">
      <c r="C188" s="118"/>
      <c r="D188" s="118"/>
      <c r="E188" s="118"/>
    </row>
    <row r="189" spans="1:5" ht="15.75" customHeight="1" x14ac:dyDescent="0.25">
      <c r="C189" s="118"/>
      <c r="D189" s="118"/>
      <c r="E189" s="118"/>
    </row>
    <row r="190" spans="1:5" ht="15.75" customHeight="1" x14ac:dyDescent="0.25">
      <c r="C190" s="118"/>
      <c r="D190" s="118"/>
      <c r="E190" s="118"/>
    </row>
    <row r="191" spans="1:5" ht="15.75" customHeight="1" x14ac:dyDescent="0.25">
      <c r="C191" s="118"/>
      <c r="D191" s="118"/>
      <c r="E191" s="118"/>
    </row>
    <row r="192" spans="1:5" ht="15.75" customHeight="1" x14ac:dyDescent="0.25">
      <c r="C192" s="118"/>
      <c r="D192" s="118"/>
      <c r="E192" s="118"/>
    </row>
    <row r="193" spans="3:5" ht="15.75" customHeight="1" x14ac:dyDescent="0.25">
      <c r="C193" s="118"/>
      <c r="D193" s="118"/>
      <c r="E193" s="118"/>
    </row>
    <row r="194" spans="3:5" ht="15.75" customHeight="1" x14ac:dyDescent="0.25">
      <c r="C194" s="118"/>
      <c r="D194" s="118"/>
      <c r="E194" s="118"/>
    </row>
    <row r="195" spans="3:5" ht="15.75" customHeight="1" x14ac:dyDescent="0.25">
      <c r="C195" s="118"/>
      <c r="D195" s="118"/>
      <c r="E195" s="118"/>
    </row>
    <row r="196" spans="3:5" ht="15.75" customHeight="1" x14ac:dyDescent="0.25">
      <c r="C196" s="118"/>
      <c r="D196" s="118"/>
      <c r="E196" s="118"/>
    </row>
    <row r="197" spans="3:5" ht="15.75" customHeight="1" x14ac:dyDescent="0.25">
      <c r="C197" s="118"/>
      <c r="D197" s="118"/>
      <c r="E197" s="118"/>
    </row>
    <row r="198" spans="3:5" ht="15.75" customHeight="1" x14ac:dyDescent="0.25">
      <c r="C198" s="118"/>
      <c r="D198" s="118"/>
      <c r="E198" s="118"/>
    </row>
    <row r="199" spans="3:5" ht="15.75" customHeight="1" x14ac:dyDescent="0.25">
      <c r="C199" s="118"/>
      <c r="D199" s="118"/>
      <c r="E199" s="118"/>
    </row>
    <row r="200" spans="3:5" ht="15.75" customHeight="1" x14ac:dyDescent="0.25">
      <c r="C200" s="118"/>
      <c r="D200" s="118"/>
      <c r="E200" s="118"/>
    </row>
    <row r="201" spans="3:5" ht="15.75" customHeight="1" x14ac:dyDescent="0.25">
      <c r="C201" s="118"/>
      <c r="D201" s="118"/>
      <c r="E201" s="118"/>
    </row>
    <row r="202" spans="3:5" ht="15.75" customHeight="1" x14ac:dyDescent="0.25">
      <c r="C202" s="118"/>
      <c r="D202" s="118"/>
      <c r="E202" s="118"/>
    </row>
    <row r="203" spans="3:5" ht="15.75" customHeight="1" x14ac:dyDescent="0.25">
      <c r="C203" s="118"/>
      <c r="D203" s="118"/>
      <c r="E203" s="118"/>
    </row>
    <row r="204" spans="3:5" ht="15.75" customHeight="1" x14ac:dyDescent="0.25">
      <c r="C204" s="118"/>
      <c r="D204" s="118"/>
      <c r="E204" s="118"/>
    </row>
    <row r="205" spans="3:5" ht="15.75" customHeight="1" x14ac:dyDescent="0.25">
      <c r="C205" s="118"/>
      <c r="D205" s="118"/>
      <c r="E205" s="118"/>
    </row>
    <row r="206" spans="3:5" ht="15.75" customHeight="1" x14ac:dyDescent="0.25">
      <c r="C206" s="118"/>
      <c r="D206" s="118"/>
      <c r="E206" s="118"/>
    </row>
    <row r="207" spans="3:5" ht="15.75" customHeight="1" x14ac:dyDescent="0.25">
      <c r="C207" s="118"/>
      <c r="D207" s="118"/>
      <c r="E207" s="118"/>
    </row>
    <row r="208" spans="3:5" ht="15.75" customHeight="1" x14ac:dyDescent="0.25">
      <c r="C208" s="118"/>
      <c r="D208" s="118"/>
      <c r="E208" s="118"/>
    </row>
    <row r="209" spans="3:5" ht="15.75" customHeight="1" x14ac:dyDescent="0.25">
      <c r="C209" s="118"/>
      <c r="D209" s="118"/>
      <c r="E209" s="118"/>
    </row>
    <row r="210" spans="3:5" ht="15.75" customHeight="1" x14ac:dyDescent="0.25">
      <c r="C210" s="118"/>
      <c r="D210" s="118"/>
      <c r="E210" s="118"/>
    </row>
    <row r="211" spans="3:5" ht="15.75" customHeight="1" x14ac:dyDescent="0.25">
      <c r="C211" s="118"/>
      <c r="D211" s="118"/>
      <c r="E211" s="118"/>
    </row>
    <row r="212" spans="3:5" ht="15.75" customHeight="1" x14ac:dyDescent="0.25">
      <c r="C212" s="118"/>
      <c r="D212" s="118"/>
      <c r="E212" s="118"/>
    </row>
    <row r="213" spans="3:5" ht="15.75" customHeight="1" x14ac:dyDescent="0.25">
      <c r="C213" s="118"/>
      <c r="D213" s="118"/>
      <c r="E213" s="118"/>
    </row>
    <row r="214" spans="3:5" ht="15.75" customHeight="1" x14ac:dyDescent="0.25">
      <c r="C214" s="118"/>
      <c r="D214" s="118"/>
      <c r="E214" s="118"/>
    </row>
    <row r="215" spans="3:5" ht="15.75" customHeight="1" x14ac:dyDescent="0.25">
      <c r="C215" s="118"/>
      <c r="D215" s="118"/>
      <c r="E215" s="118"/>
    </row>
    <row r="216" spans="3:5" ht="15.75" customHeight="1" x14ac:dyDescent="0.25">
      <c r="C216" s="118"/>
      <c r="D216" s="118"/>
      <c r="E216" s="118"/>
    </row>
    <row r="217" spans="3:5" ht="15.75" customHeight="1" x14ac:dyDescent="0.25">
      <c r="C217" s="118"/>
      <c r="D217" s="118"/>
      <c r="E217" s="118"/>
    </row>
    <row r="218" spans="3:5" ht="15.75" customHeight="1" x14ac:dyDescent="0.25">
      <c r="C218" s="118"/>
      <c r="D218" s="118"/>
      <c r="E218" s="118"/>
    </row>
    <row r="219" spans="3:5" ht="15.75" customHeight="1" x14ac:dyDescent="0.25">
      <c r="C219" s="118"/>
      <c r="D219" s="118"/>
      <c r="E219" s="118"/>
    </row>
    <row r="220" spans="3:5" ht="15.75" customHeight="1" x14ac:dyDescent="0.25">
      <c r="C220" s="118"/>
      <c r="D220" s="118"/>
      <c r="E220" s="118"/>
    </row>
    <row r="221" spans="3:5" ht="15.75" customHeight="1" x14ac:dyDescent="0.25">
      <c r="C221" s="118"/>
      <c r="D221" s="118"/>
      <c r="E221" s="118"/>
    </row>
    <row r="222" spans="3:5" ht="15.75" customHeight="1" x14ac:dyDescent="0.25">
      <c r="C222" s="118"/>
      <c r="D222" s="118"/>
      <c r="E222" s="118"/>
    </row>
    <row r="223" spans="3:5" ht="15.75" customHeight="1" x14ac:dyDescent="0.25">
      <c r="C223" s="118"/>
      <c r="D223" s="118"/>
      <c r="E223" s="118"/>
    </row>
    <row r="224" spans="3:5" ht="15.75" customHeight="1" x14ac:dyDescent="0.25">
      <c r="C224" s="118"/>
      <c r="D224" s="118"/>
      <c r="E224" s="118"/>
    </row>
    <row r="225" spans="3:5" ht="15.75" customHeight="1" x14ac:dyDescent="0.25">
      <c r="C225" s="118"/>
      <c r="D225" s="118"/>
      <c r="E225" s="118"/>
    </row>
    <row r="226" spans="3:5" ht="15.75" customHeight="1" x14ac:dyDescent="0.25">
      <c r="C226" s="118"/>
      <c r="D226" s="118"/>
      <c r="E226" s="118"/>
    </row>
    <row r="227" spans="3:5" ht="15.75" customHeight="1" x14ac:dyDescent="0.25">
      <c r="C227" s="118"/>
      <c r="D227" s="118"/>
      <c r="E227" s="118"/>
    </row>
    <row r="228" spans="3:5" ht="15.75" customHeight="1" x14ac:dyDescent="0.25">
      <c r="C228" s="118"/>
      <c r="D228" s="118"/>
      <c r="E228" s="118"/>
    </row>
    <row r="229" spans="3:5" ht="15.75" customHeight="1" x14ac:dyDescent="0.25">
      <c r="C229" s="118"/>
      <c r="D229" s="118"/>
      <c r="E229" s="118"/>
    </row>
    <row r="230" spans="3:5" ht="15.75" customHeight="1" x14ac:dyDescent="0.25">
      <c r="C230" s="118"/>
      <c r="D230" s="118"/>
      <c r="E230" s="118"/>
    </row>
    <row r="231" spans="3:5" ht="15.75" customHeight="1" x14ac:dyDescent="0.25">
      <c r="C231" s="118"/>
      <c r="D231" s="118"/>
      <c r="E231" s="118"/>
    </row>
    <row r="232" spans="3:5" ht="15.75" customHeight="1" x14ac:dyDescent="0.25">
      <c r="C232" s="118"/>
      <c r="D232" s="118"/>
      <c r="E232" s="118"/>
    </row>
    <row r="233" spans="3:5" ht="15.75" customHeight="1" x14ac:dyDescent="0.25">
      <c r="C233" s="118"/>
      <c r="D233" s="118"/>
      <c r="E233" s="118"/>
    </row>
    <row r="234" spans="3:5" ht="15.75" customHeight="1" x14ac:dyDescent="0.25">
      <c r="C234" s="118"/>
      <c r="D234" s="118"/>
      <c r="E234" s="118"/>
    </row>
    <row r="235" spans="3:5" ht="15.75" customHeight="1" x14ac:dyDescent="0.25">
      <c r="C235" s="118"/>
      <c r="D235" s="118"/>
      <c r="E235" s="118"/>
    </row>
    <row r="236" spans="3:5" ht="15.75" customHeight="1" x14ac:dyDescent="0.25">
      <c r="C236" s="118"/>
      <c r="D236" s="118"/>
      <c r="E236" s="118"/>
    </row>
    <row r="237" spans="3:5" ht="15.75" customHeight="1" x14ac:dyDescent="0.25">
      <c r="C237" s="118"/>
      <c r="D237" s="118"/>
      <c r="E237" s="118"/>
    </row>
    <row r="238" spans="3:5" ht="15.75" customHeight="1" x14ac:dyDescent="0.25">
      <c r="C238" s="118"/>
      <c r="D238" s="118"/>
      <c r="E238" s="118"/>
    </row>
    <row r="239" spans="3:5" ht="15.75" customHeight="1" x14ac:dyDescent="0.25">
      <c r="C239" s="118"/>
      <c r="D239" s="118"/>
      <c r="E239" s="118"/>
    </row>
    <row r="240" spans="3:5" ht="15.75" customHeight="1" x14ac:dyDescent="0.25">
      <c r="C240" s="118"/>
      <c r="D240" s="118"/>
      <c r="E240" s="118"/>
    </row>
    <row r="241" spans="3:5" ht="15.75" customHeight="1" x14ac:dyDescent="0.25">
      <c r="C241" s="118"/>
      <c r="D241" s="118"/>
      <c r="E241" s="118"/>
    </row>
    <row r="242" spans="3:5" ht="15.75" customHeight="1" x14ac:dyDescent="0.25">
      <c r="C242" s="118"/>
      <c r="D242" s="118"/>
      <c r="E242" s="118"/>
    </row>
    <row r="243" spans="3:5" ht="15.75" customHeight="1" x14ac:dyDescent="0.25">
      <c r="C243" s="118"/>
      <c r="D243" s="118"/>
      <c r="E243" s="118"/>
    </row>
    <row r="244" spans="3:5" ht="15.75" customHeight="1" x14ac:dyDescent="0.25">
      <c r="C244" s="118"/>
      <c r="D244" s="118"/>
      <c r="E244" s="118"/>
    </row>
    <row r="245" spans="3:5" ht="15.75" customHeight="1" x14ac:dyDescent="0.25">
      <c r="C245" s="118"/>
      <c r="D245" s="118"/>
      <c r="E245" s="118"/>
    </row>
    <row r="246" spans="3:5" ht="15.75" customHeight="1" x14ac:dyDescent="0.25">
      <c r="C246" s="118"/>
      <c r="D246" s="118"/>
      <c r="E246" s="118"/>
    </row>
    <row r="247" spans="3:5" ht="15.75" customHeight="1" x14ac:dyDescent="0.25">
      <c r="C247" s="118"/>
      <c r="D247" s="118"/>
      <c r="E247" s="118"/>
    </row>
    <row r="248" spans="3:5" ht="15.75" customHeight="1" x14ac:dyDescent="0.25">
      <c r="C248" s="118"/>
      <c r="D248" s="118"/>
      <c r="E248" s="118"/>
    </row>
    <row r="249" spans="3:5" ht="15.75" customHeight="1" x14ac:dyDescent="0.25">
      <c r="C249" s="118"/>
      <c r="D249" s="118"/>
      <c r="E249" s="118"/>
    </row>
    <row r="250" spans="3:5" ht="15.75" customHeight="1" x14ac:dyDescent="0.25">
      <c r="C250" s="118"/>
      <c r="D250" s="118"/>
      <c r="E250" s="118"/>
    </row>
    <row r="251" spans="3:5" ht="15.75" customHeight="1" x14ac:dyDescent="0.25">
      <c r="C251" s="118"/>
      <c r="D251" s="118"/>
      <c r="E251" s="118"/>
    </row>
    <row r="252" spans="3:5" ht="15.75" customHeight="1" x14ac:dyDescent="0.25">
      <c r="C252" s="118"/>
      <c r="D252" s="118"/>
      <c r="E252" s="118"/>
    </row>
    <row r="253" spans="3:5" ht="15.75" customHeight="1" x14ac:dyDescent="0.25">
      <c r="C253" s="118"/>
      <c r="D253" s="118"/>
      <c r="E253" s="118"/>
    </row>
    <row r="254" spans="3:5" ht="15.75" customHeight="1" x14ac:dyDescent="0.25">
      <c r="C254" s="118"/>
      <c r="D254" s="118"/>
      <c r="E254" s="118"/>
    </row>
    <row r="255" spans="3:5" ht="15.75" customHeight="1" x14ac:dyDescent="0.25">
      <c r="C255" s="118"/>
      <c r="D255" s="118"/>
      <c r="E255" s="118"/>
    </row>
    <row r="256" spans="3:5" ht="15.75" customHeight="1" x14ac:dyDescent="0.25">
      <c r="C256" s="118"/>
      <c r="D256" s="118"/>
      <c r="E256" s="118"/>
    </row>
    <row r="257" spans="3:5" ht="15.75" customHeight="1" x14ac:dyDescent="0.25">
      <c r="C257" s="118"/>
      <c r="D257" s="118"/>
      <c r="E257" s="118"/>
    </row>
    <row r="258" spans="3:5" ht="15.75" customHeight="1" x14ac:dyDescent="0.25">
      <c r="C258" s="118"/>
      <c r="D258" s="118"/>
      <c r="E258" s="118"/>
    </row>
    <row r="259" spans="3:5" ht="15.75" customHeight="1" x14ac:dyDescent="0.25">
      <c r="C259" s="118"/>
      <c r="D259" s="118"/>
      <c r="E259" s="118"/>
    </row>
    <row r="260" spans="3:5" ht="15.75" customHeight="1" x14ac:dyDescent="0.25">
      <c r="C260" s="118"/>
      <c r="D260" s="118"/>
      <c r="E260" s="118"/>
    </row>
    <row r="261" spans="3:5" ht="15.75" customHeight="1" x14ac:dyDescent="0.25">
      <c r="C261" s="118"/>
      <c r="D261" s="118"/>
      <c r="E261" s="118"/>
    </row>
    <row r="262" spans="3:5" ht="15.75" customHeight="1" x14ac:dyDescent="0.25">
      <c r="C262" s="118"/>
      <c r="D262" s="118"/>
      <c r="E262" s="118"/>
    </row>
    <row r="263" spans="3:5" ht="15.75" customHeight="1" x14ac:dyDescent="0.25">
      <c r="C263" s="118"/>
      <c r="D263" s="118"/>
      <c r="E263" s="118"/>
    </row>
    <row r="264" spans="3:5" ht="15.75" customHeight="1" x14ac:dyDescent="0.25">
      <c r="C264" s="118"/>
      <c r="D264" s="118"/>
      <c r="E264" s="118"/>
    </row>
    <row r="265" spans="3:5" ht="15.75" customHeight="1" x14ac:dyDescent="0.25">
      <c r="C265" s="118"/>
      <c r="D265" s="118"/>
      <c r="E265" s="118"/>
    </row>
    <row r="266" spans="3:5" ht="15.75" customHeight="1" x14ac:dyDescent="0.25">
      <c r="C266" s="118"/>
      <c r="D266" s="118"/>
      <c r="E266" s="118"/>
    </row>
    <row r="267" spans="3:5" ht="15.75" customHeight="1" x14ac:dyDescent="0.25">
      <c r="C267" s="118"/>
      <c r="D267" s="118"/>
      <c r="E267" s="118"/>
    </row>
    <row r="268" spans="3:5" ht="15.75" customHeight="1" x14ac:dyDescent="0.25">
      <c r="C268" s="118"/>
      <c r="D268" s="118"/>
      <c r="E268" s="118"/>
    </row>
    <row r="269" spans="3:5" ht="15.75" customHeight="1" x14ac:dyDescent="0.25">
      <c r="C269" s="118"/>
      <c r="D269" s="118"/>
      <c r="E269" s="118"/>
    </row>
    <row r="270" spans="3:5" ht="15.75" customHeight="1" x14ac:dyDescent="0.25">
      <c r="C270" s="118"/>
      <c r="D270" s="118"/>
      <c r="E270" s="118"/>
    </row>
    <row r="271" spans="3:5" ht="15.75" customHeight="1" x14ac:dyDescent="0.25">
      <c r="C271" s="118"/>
      <c r="D271" s="118"/>
      <c r="E271" s="118"/>
    </row>
    <row r="272" spans="3:5" ht="15.75" customHeight="1" x14ac:dyDescent="0.25">
      <c r="C272" s="118"/>
      <c r="D272" s="118"/>
      <c r="E272" s="118"/>
    </row>
    <row r="273" spans="3:5" ht="15.75" customHeight="1" x14ac:dyDescent="0.25">
      <c r="C273" s="118"/>
      <c r="D273" s="118"/>
      <c r="E273" s="118"/>
    </row>
    <row r="274" spans="3:5" ht="15.75" customHeight="1" x14ac:dyDescent="0.25">
      <c r="C274" s="118"/>
      <c r="D274" s="118"/>
      <c r="E274" s="118"/>
    </row>
    <row r="275" spans="3:5" ht="15.75" customHeight="1" x14ac:dyDescent="0.25">
      <c r="C275" s="118"/>
      <c r="D275" s="118"/>
      <c r="E275" s="118"/>
    </row>
    <row r="276" spans="3:5" ht="15.75" customHeight="1" x14ac:dyDescent="0.25">
      <c r="C276" s="118"/>
      <c r="D276" s="118"/>
      <c r="E276" s="118"/>
    </row>
    <row r="277" spans="3:5" ht="15.75" customHeight="1" x14ac:dyDescent="0.25">
      <c r="C277" s="118"/>
      <c r="D277" s="118"/>
      <c r="E277" s="118"/>
    </row>
    <row r="278" spans="3:5" ht="15.75" customHeight="1" x14ac:dyDescent="0.25">
      <c r="C278" s="118"/>
      <c r="D278" s="118"/>
      <c r="E278" s="118"/>
    </row>
    <row r="279" spans="3:5" ht="15.75" customHeight="1" x14ac:dyDescent="0.25">
      <c r="C279" s="118"/>
      <c r="D279" s="118"/>
      <c r="E279" s="118"/>
    </row>
    <row r="280" spans="3:5" ht="15.75" customHeight="1" x14ac:dyDescent="0.25">
      <c r="C280" s="118"/>
      <c r="D280" s="118"/>
      <c r="E280" s="118"/>
    </row>
    <row r="281" spans="3:5" ht="15.75" customHeight="1" x14ac:dyDescent="0.25">
      <c r="C281" s="118"/>
      <c r="D281" s="118"/>
      <c r="E281" s="118"/>
    </row>
    <row r="282" spans="3:5" ht="15.75" customHeight="1" x14ac:dyDescent="0.25">
      <c r="C282" s="118"/>
      <c r="D282" s="118"/>
      <c r="E282" s="118"/>
    </row>
    <row r="283" spans="3:5" ht="15.75" customHeight="1" x14ac:dyDescent="0.25">
      <c r="C283" s="118"/>
      <c r="D283" s="118"/>
      <c r="E283" s="118"/>
    </row>
    <row r="284" spans="3:5" ht="15.75" customHeight="1" x14ac:dyDescent="0.25">
      <c r="C284" s="118"/>
      <c r="D284" s="118"/>
      <c r="E284" s="118"/>
    </row>
    <row r="285" spans="3:5" ht="15.75" customHeight="1" x14ac:dyDescent="0.25">
      <c r="C285" s="118"/>
      <c r="D285" s="118"/>
      <c r="E285" s="118"/>
    </row>
    <row r="286" spans="3:5" ht="15.75" customHeight="1" x14ac:dyDescent="0.25">
      <c r="C286" s="118"/>
      <c r="D286" s="118"/>
      <c r="E286" s="118"/>
    </row>
    <row r="287" spans="3:5" ht="15.75" customHeight="1" x14ac:dyDescent="0.25">
      <c r="C287" s="118"/>
      <c r="D287" s="118"/>
      <c r="E287" s="118"/>
    </row>
    <row r="288" spans="3:5" ht="15.75" customHeight="1" x14ac:dyDescent="0.25">
      <c r="C288" s="118"/>
      <c r="D288" s="118"/>
      <c r="E288" s="118"/>
    </row>
    <row r="289" spans="3:5" ht="15.75" customHeight="1" x14ac:dyDescent="0.25">
      <c r="C289" s="118"/>
      <c r="D289" s="118"/>
      <c r="E289" s="118"/>
    </row>
    <row r="290" spans="3:5" ht="15.75" customHeight="1" x14ac:dyDescent="0.25">
      <c r="C290" s="118"/>
      <c r="D290" s="118"/>
      <c r="E290" s="118"/>
    </row>
    <row r="291" spans="3:5" ht="15.75" customHeight="1" x14ac:dyDescent="0.25">
      <c r="C291" s="118"/>
      <c r="D291" s="118"/>
      <c r="E291" s="118"/>
    </row>
    <row r="292" spans="3:5" ht="15.75" customHeight="1" x14ac:dyDescent="0.25">
      <c r="C292" s="118"/>
      <c r="D292" s="118"/>
      <c r="E292" s="118"/>
    </row>
    <row r="293" spans="3:5" ht="15.75" customHeight="1" x14ac:dyDescent="0.25">
      <c r="C293" s="118"/>
      <c r="D293" s="118"/>
      <c r="E293" s="118"/>
    </row>
    <row r="294" spans="3:5" ht="15.75" customHeight="1" x14ac:dyDescent="0.25">
      <c r="C294" s="118"/>
      <c r="D294" s="118"/>
      <c r="E294" s="118"/>
    </row>
    <row r="295" spans="3:5" ht="15.75" customHeight="1" x14ac:dyDescent="0.25">
      <c r="C295" s="118"/>
      <c r="D295" s="118"/>
      <c r="E295" s="118"/>
    </row>
    <row r="296" spans="3:5" ht="15.75" customHeight="1" x14ac:dyDescent="0.25">
      <c r="C296" s="118"/>
      <c r="D296" s="118"/>
      <c r="E296" s="118"/>
    </row>
    <row r="297" spans="3:5" ht="15.75" customHeight="1" x14ac:dyDescent="0.25">
      <c r="C297" s="118"/>
      <c r="D297" s="118"/>
      <c r="E297" s="118"/>
    </row>
    <row r="298" spans="3:5" ht="15.75" customHeight="1" x14ac:dyDescent="0.25">
      <c r="C298" s="118"/>
      <c r="D298" s="118"/>
      <c r="E298" s="118"/>
    </row>
    <row r="299" spans="3:5" ht="15.75" customHeight="1" x14ac:dyDescent="0.25">
      <c r="C299" s="118"/>
      <c r="D299" s="118"/>
      <c r="E299" s="118"/>
    </row>
    <row r="300" spans="3:5" ht="15.75" customHeight="1" x14ac:dyDescent="0.25">
      <c r="C300" s="118"/>
      <c r="D300" s="118"/>
      <c r="E300" s="118"/>
    </row>
    <row r="301" spans="3:5" ht="15.75" customHeight="1" x14ac:dyDescent="0.25">
      <c r="C301" s="118"/>
      <c r="D301" s="118"/>
      <c r="E301" s="118"/>
    </row>
    <row r="302" spans="3:5" ht="15.75" customHeight="1" x14ac:dyDescent="0.25">
      <c r="C302" s="118"/>
      <c r="D302" s="118"/>
      <c r="E302" s="118"/>
    </row>
    <row r="303" spans="3:5" ht="15.75" customHeight="1" x14ac:dyDescent="0.25">
      <c r="C303" s="118"/>
      <c r="D303" s="118"/>
      <c r="E303" s="118"/>
    </row>
    <row r="304" spans="3:5" ht="15.75" customHeight="1" x14ac:dyDescent="0.25">
      <c r="C304" s="118"/>
      <c r="D304" s="118"/>
      <c r="E304" s="118"/>
    </row>
    <row r="305" spans="3:5" ht="15.75" customHeight="1" x14ac:dyDescent="0.25">
      <c r="C305" s="118"/>
      <c r="D305" s="118"/>
      <c r="E305" s="118"/>
    </row>
    <row r="306" spans="3:5" ht="15.75" customHeight="1" x14ac:dyDescent="0.25">
      <c r="C306" s="118"/>
      <c r="D306" s="118"/>
      <c r="E306" s="118"/>
    </row>
    <row r="307" spans="3:5" ht="15.75" customHeight="1" x14ac:dyDescent="0.25">
      <c r="C307" s="118"/>
      <c r="D307" s="118"/>
      <c r="E307" s="118"/>
    </row>
    <row r="308" spans="3:5" ht="15.75" customHeight="1" x14ac:dyDescent="0.25">
      <c r="C308" s="118"/>
      <c r="D308" s="118"/>
      <c r="E308" s="118"/>
    </row>
    <row r="309" spans="3:5" ht="15.75" customHeight="1" x14ac:dyDescent="0.25">
      <c r="C309" s="118"/>
      <c r="D309" s="118"/>
      <c r="E309" s="118"/>
    </row>
    <row r="310" spans="3:5" ht="15.75" customHeight="1" x14ac:dyDescent="0.25">
      <c r="C310" s="118"/>
      <c r="D310" s="118"/>
      <c r="E310" s="118"/>
    </row>
    <row r="311" spans="3:5" ht="15.75" customHeight="1" x14ac:dyDescent="0.25">
      <c r="C311" s="118"/>
      <c r="D311" s="118"/>
      <c r="E311" s="118"/>
    </row>
    <row r="312" spans="3:5" ht="15.75" customHeight="1" x14ac:dyDescent="0.25">
      <c r="C312" s="118"/>
      <c r="D312" s="118"/>
      <c r="E312" s="118"/>
    </row>
    <row r="313" spans="3:5" ht="15.75" customHeight="1" x14ac:dyDescent="0.25">
      <c r="C313" s="118"/>
      <c r="D313" s="118"/>
      <c r="E313" s="118"/>
    </row>
    <row r="314" spans="3:5" ht="15.75" customHeight="1" x14ac:dyDescent="0.25">
      <c r="C314" s="118"/>
      <c r="D314" s="118"/>
      <c r="E314" s="118"/>
    </row>
    <row r="315" spans="3:5" ht="15.75" customHeight="1" x14ac:dyDescent="0.25">
      <c r="C315" s="118"/>
      <c r="D315" s="118"/>
      <c r="E315" s="118"/>
    </row>
    <row r="316" spans="3:5" ht="15.75" customHeight="1" x14ac:dyDescent="0.25">
      <c r="C316" s="118"/>
      <c r="D316" s="118"/>
      <c r="E316" s="118"/>
    </row>
    <row r="317" spans="3:5" ht="15.75" customHeight="1" x14ac:dyDescent="0.25">
      <c r="C317" s="118"/>
      <c r="D317" s="118"/>
      <c r="E317" s="118"/>
    </row>
    <row r="318" spans="3:5" ht="15.75" customHeight="1" x14ac:dyDescent="0.25">
      <c r="C318" s="118"/>
      <c r="D318" s="118"/>
      <c r="E318" s="118"/>
    </row>
    <row r="319" spans="3:5" ht="15.75" customHeight="1" x14ac:dyDescent="0.25">
      <c r="C319" s="118"/>
      <c r="D319" s="118"/>
      <c r="E319" s="118"/>
    </row>
    <row r="320" spans="3:5" ht="15.75" customHeight="1" x14ac:dyDescent="0.25">
      <c r="C320" s="118"/>
      <c r="D320" s="118"/>
      <c r="E320" s="118"/>
    </row>
    <row r="321" spans="3:5" ht="15.75" customHeight="1" x14ac:dyDescent="0.25">
      <c r="C321" s="118"/>
      <c r="D321" s="118"/>
      <c r="E321" s="118"/>
    </row>
    <row r="322" spans="3:5" ht="15.75" customHeight="1" x14ac:dyDescent="0.25">
      <c r="C322" s="118"/>
      <c r="D322" s="118"/>
      <c r="E322" s="118"/>
    </row>
    <row r="323" spans="3:5" ht="15.75" customHeight="1" x14ac:dyDescent="0.25">
      <c r="C323" s="118"/>
      <c r="D323" s="118"/>
      <c r="E323" s="118"/>
    </row>
    <row r="324" spans="3:5" ht="15.75" customHeight="1" x14ac:dyDescent="0.25">
      <c r="C324" s="118"/>
      <c r="D324" s="118"/>
      <c r="E324" s="118"/>
    </row>
    <row r="325" spans="3:5" ht="15.75" customHeight="1" x14ac:dyDescent="0.25">
      <c r="C325" s="118"/>
      <c r="D325" s="118"/>
      <c r="E325" s="118"/>
    </row>
    <row r="326" spans="3:5" ht="15.75" customHeight="1" x14ac:dyDescent="0.25">
      <c r="C326" s="118"/>
      <c r="D326" s="118"/>
      <c r="E326" s="118"/>
    </row>
    <row r="327" spans="3:5" ht="15.75" customHeight="1" x14ac:dyDescent="0.25">
      <c r="C327" s="118"/>
      <c r="D327" s="118"/>
      <c r="E327" s="118"/>
    </row>
    <row r="328" spans="3:5" ht="15.75" customHeight="1" x14ac:dyDescent="0.25">
      <c r="C328" s="118"/>
      <c r="D328" s="118"/>
      <c r="E328" s="118"/>
    </row>
    <row r="329" spans="3:5" ht="15.75" customHeight="1" x14ac:dyDescent="0.25">
      <c r="C329" s="118"/>
      <c r="D329" s="118"/>
      <c r="E329" s="118"/>
    </row>
    <row r="330" spans="3:5" ht="15.75" customHeight="1" x14ac:dyDescent="0.25">
      <c r="C330" s="118"/>
      <c r="D330" s="118"/>
      <c r="E330" s="118"/>
    </row>
    <row r="331" spans="3:5" ht="15.75" customHeight="1" x14ac:dyDescent="0.25">
      <c r="C331" s="118"/>
      <c r="D331" s="118"/>
      <c r="E331" s="118"/>
    </row>
    <row r="332" spans="3:5" ht="15.75" customHeight="1" x14ac:dyDescent="0.25">
      <c r="C332" s="118"/>
      <c r="D332" s="118"/>
      <c r="E332" s="118"/>
    </row>
    <row r="333" spans="3:5" ht="15.75" customHeight="1" x14ac:dyDescent="0.25">
      <c r="C333" s="118"/>
      <c r="D333" s="118"/>
      <c r="E333" s="118"/>
    </row>
    <row r="334" spans="3:5" ht="15.75" customHeight="1" x14ac:dyDescent="0.25">
      <c r="C334" s="118"/>
      <c r="D334" s="118"/>
      <c r="E334" s="118"/>
    </row>
    <row r="335" spans="3:5" ht="15.75" customHeight="1" x14ac:dyDescent="0.25">
      <c r="C335" s="118"/>
      <c r="D335" s="118"/>
      <c r="E335" s="118"/>
    </row>
    <row r="336" spans="3:5" ht="15.75" customHeight="1" x14ac:dyDescent="0.25">
      <c r="C336" s="118"/>
      <c r="D336" s="118"/>
      <c r="E336" s="118"/>
    </row>
    <row r="337" spans="3:5" ht="15.75" customHeight="1" x14ac:dyDescent="0.25">
      <c r="C337" s="118"/>
      <c r="D337" s="118"/>
      <c r="E337" s="118"/>
    </row>
    <row r="338" spans="3:5" ht="15.75" customHeight="1" x14ac:dyDescent="0.25">
      <c r="C338" s="118"/>
      <c r="D338" s="118"/>
      <c r="E338" s="118"/>
    </row>
    <row r="339" spans="3:5" ht="15.75" customHeight="1" x14ac:dyDescent="0.25">
      <c r="C339" s="118"/>
      <c r="D339" s="118"/>
      <c r="E339" s="118"/>
    </row>
    <row r="340" spans="3:5" ht="15.75" customHeight="1" x14ac:dyDescent="0.25">
      <c r="C340" s="118"/>
      <c r="D340" s="118"/>
      <c r="E340" s="118"/>
    </row>
    <row r="341" spans="3:5" ht="15.75" customHeight="1" x14ac:dyDescent="0.25">
      <c r="C341" s="118"/>
      <c r="D341" s="118"/>
      <c r="E341" s="118"/>
    </row>
    <row r="342" spans="3:5" ht="15.75" customHeight="1" x14ac:dyDescent="0.25">
      <c r="C342" s="118"/>
      <c r="D342" s="118"/>
      <c r="E342" s="118"/>
    </row>
    <row r="343" spans="3:5" ht="15.75" customHeight="1" x14ac:dyDescent="0.25">
      <c r="C343" s="118"/>
      <c r="D343" s="118"/>
      <c r="E343" s="118"/>
    </row>
    <row r="344" spans="3:5" ht="15.75" customHeight="1" x14ac:dyDescent="0.25">
      <c r="C344" s="118"/>
      <c r="D344" s="118"/>
      <c r="E344" s="118"/>
    </row>
    <row r="345" spans="3:5" ht="15.75" customHeight="1" x14ac:dyDescent="0.25">
      <c r="C345" s="118"/>
      <c r="D345" s="118"/>
      <c r="E345" s="118"/>
    </row>
    <row r="346" spans="3:5" ht="15.75" customHeight="1" x14ac:dyDescent="0.25">
      <c r="C346" s="118"/>
      <c r="D346" s="118"/>
      <c r="E346" s="118"/>
    </row>
    <row r="347" spans="3:5" ht="15.75" customHeight="1" x14ac:dyDescent="0.25">
      <c r="C347" s="118"/>
      <c r="D347" s="118"/>
      <c r="E347" s="118"/>
    </row>
    <row r="348" spans="3:5" ht="15.75" customHeight="1" x14ac:dyDescent="0.25">
      <c r="C348" s="118"/>
      <c r="D348" s="118"/>
      <c r="E348" s="118"/>
    </row>
    <row r="349" spans="3:5" ht="15.75" customHeight="1" x14ac:dyDescent="0.25">
      <c r="C349" s="118"/>
      <c r="D349" s="118"/>
      <c r="E349" s="118"/>
    </row>
    <row r="350" spans="3:5" ht="15.75" customHeight="1" x14ac:dyDescent="0.25">
      <c r="C350" s="118"/>
      <c r="D350" s="118"/>
      <c r="E350" s="118"/>
    </row>
    <row r="351" spans="3:5" ht="15.75" customHeight="1" x14ac:dyDescent="0.25">
      <c r="C351" s="118"/>
      <c r="D351" s="118"/>
      <c r="E351" s="118"/>
    </row>
    <row r="352" spans="3:5" ht="15.75" customHeight="1" x14ac:dyDescent="0.25">
      <c r="C352" s="118"/>
      <c r="D352" s="118"/>
      <c r="E352" s="118"/>
    </row>
    <row r="353" spans="3:5" ht="15.75" customHeight="1" x14ac:dyDescent="0.25">
      <c r="C353" s="118"/>
      <c r="D353" s="118"/>
      <c r="E353" s="118"/>
    </row>
    <row r="354" spans="3:5" ht="15.75" customHeight="1" x14ac:dyDescent="0.25">
      <c r="C354" s="118"/>
      <c r="D354" s="118"/>
      <c r="E354" s="118"/>
    </row>
    <row r="355" spans="3:5" ht="15.75" customHeight="1" x14ac:dyDescent="0.25">
      <c r="C355" s="118"/>
      <c r="D355" s="118"/>
      <c r="E355" s="118"/>
    </row>
    <row r="356" spans="3:5" ht="15.75" customHeight="1" x14ac:dyDescent="0.25">
      <c r="C356" s="118"/>
      <c r="D356" s="118"/>
      <c r="E356" s="118"/>
    </row>
    <row r="357" spans="3:5" ht="15.75" customHeight="1" x14ac:dyDescent="0.25">
      <c r="C357" s="118"/>
      <c r="D357" s="118"/>
      <c r="E357" s="118"/>
    </row>
    <row r="358" spans="3:5" ht="15.75" customHeight="1" x14ac:dyDescent="0.25">
      <c r="C358" s="118"/>
      <c r="D358" s="118"/>
      <c r="E358" s="118"/>
    </row>
    <row r="359" spans="3:5" ht="15.75" customHeight="1" x14ac:dyDescent="0.25">
      <c r="C359" s="118"/>
      <c r="D359" s="118"/>
      <c r="E359" s="118"/>
    </row>
    <row r="360" spans="3:5" ht="15.75" customHeight="1" x14ac:dyDescent="0.25">
      <c r="C360" s="118"/>
      <c r="D360" s="118"/>
      <c r="E360" s="118"/>
    </row>
    <row r="361" spans="3:5" ht="15.75" customHeight="1" x14ac:dyDescent="0.25">
      <c r="C361" s="118"/>
      <c r="D361" s="118"/>
      <c r="E361" s="118"/>
    </row>
    <row r="362" spans="3:5" ht="15.75" customHeight="1" x14ac:dyDescent="0.25">
      <c r="C362" s="118"/>
      <c r="D362" s="118"/>
      <c r="E362" s="118"/>
    </row>
    <row r="363" spans="3:5" ht="15.75" customHeight="1" x14ac:dyDescent="0.25">
      <c r="C363" s="118"/>
      <c r="D363" s="118"/>
      <c r="E363" s="118"/>
    </row>
    <row r="364" spans="3:5" ht="15.75" customHeight="1" x14ac:dyDescent="0.25">
      <c r="C364" s="118"/>
      <c r="D364" s="118"/>
      <c r="E364" s="118"/>
    </row>
    <row r="365" spans="3:5" ht="15.75" customHeight="1" x14ac:dyDescent="0.25">
      <c r="C365" s="118"/>
      <c r="D365" s="118"/>
      <c r="E365" s="118"/>
    </row>
    <row r="366" spans="3:5" ht="15.75" customHeight="1" x14ac:dyDescent="0.25">
      <c r="C366" s="118"/>
      <c r="D366" s="118"/>
      <c r="E366" s="118"/>
    </row>
    <row r="367" spans="3:5" ht="15.75" customHeight="1" x14ac:dyDescent="0.25">
      <c r="C367" s="118"/>
      <c r="D367" s="118"/>
      <c r="E367" s="118"/>
    </row>
    <row r="368" spans="3:5" ht="15.75" customHeight="1" x14ac:dyDescent="0.25">
      <c r="C368" s="118"/>
      <c r="D368" s="118"/>
      <c r="E368" s="118"/>
    </row>
    <row r="369" spans="3:5" ht="15.75" customHeight="1" x14ac:dyDescent="0.25">
      <c r="C369" s="118"/>
      <c r="D369" s="118"/>
      <c r="E369" s="118"/>
    </row>
    <row r="370" spans="3:5" ht="15.75" customHeight="1" x14ac:dyDescent="0.25">
      <c r="C370" s="118"/>
      <c r="D370" s="118"/>
      <c r="E370" s="118"/>
    </row>
    <row r="371" spans="3:5" ht="15.75" customHeight="1" x14ac:dyDescent="0.25">
      <c r="C371" s="118"/>
      <c r="D371" s="118"/>
      <c r="E371" s="118"/>
    </row>
    <row r="372" spans="3:5" ht="15.75" customHeight="1" x14ac:dyDescent="0.25">
      <c r="C372" s="118"/>
      <c r="D372" s="118"/>
      <c r="E372" s="118"/>
    </row>
    <row r="373" spans="3:5" ht="15.75" customHeight="1" x14ac:dyDescent="0.25">
      <c r="C373" s="118"/>
      <c r="D373" s="118"/>
      <c r="E373" s="118"/>
    </row>
    <row r="374" spans="3:5" ht="15.75" customHeight="1" x14ac:dyDescent="0.25">
      <c r="C374" s="118"/>
      <c r="D374" s="118"/>
      <c r="E374" s="118"/>
    </row>
    <row r="375" spans="3:5" ht="15.75" customHeight="1" x14ac:dyDescent="0.25">
      <c r="C375" s="118"/>
      <c r="D375" s="118"/>
      <c r="E375" s="118"/>
    </row>
    <row r="376" spans="3:5" ht="15.75" customHeight="1" x14ac:dyDescent="0.25">
      <c r="C376" s="118"/>
      <c r="D376" s="118"/>
      <c r="E376" s="118"/>
    </row>
    <row r="377" spans="3:5" ht="15.75" customHeight="1" x14ac:dyDescent="0.25">
      <c r="C377" s="118"/>
      <c r="D377" s="118"/>
      <c r="E377" s="118"/>
    </row>
    <row r="378" spans="3:5" ht="15.75" customHeight="1" x14ac:dyDescent="0.25">
      <c r="C378" s="118"/>
      <c r="D378" s="118"/>
      <c r="E378" s="118"/>
    </row>
    <row r="379" spans="3:5" ht="15.75" customHeight="1" x14ac:dyDescent="0.25">
      <c r="C379" s="118"/>
      <c r="D379" s="118"/>
      <c r="E379" s="118"/>
    </row>
    <row r="380" spans="3:5" ht="15.75" customHeight="1" x14ac:dyDescent="0.25">
      <c r="C380" s="118"/>
      <c r="D380" s="118"/>
      <c r="E380" s="118"/>
    </row>
    <row r="381" spans="3:5" ht="15.75" customHeight="1" x14ac:dyDescent="0.25">
      <c r="C381" s="118"/>
      <c r="D381" s="118"/>
      <c r="E381" s="118"/>
    </row>
    <row r="382" spans="3:5" ht="15.75" customHeight="1" x14ac:dyDescent="0.25">
      <c r="C382" s="118"/>
      <c r="D382" s="118"/>
      <c r="E382" s="118"/>
    </row>
    <row r="383" spans="3:5" ht="15.75" customHeight="1" x14ac:dyDescent="0.25">
      <c r="C383" s="118"/>
      <c r="D383" s="118"/>
      <c r="E383" s="118"/>
    </row>
    <row r="384" spans="3:5" ht="15.75" customHeight="1" x14ac:dyDescent="0.25">
      <c r="C384" s="118"/>
      <c r="D384" s="118"/>
      <c r="E384" s="118"/>
    </row>
    <row r="385" spans="3:5" ht="15.75" customHeight="1" x14ac:dyDescent="0.25">
      <c r="C385" s="118"/>
      <c r="D385" s="118"/>
      <c r="E385" s="118"/>
    </row>
    <row r="386" spans="3:5" ht="15.75" customHeight="1" x14ac:dyDescent="0.25">
      <c r="C386" s="118"/>
      <c r="D386" s="118"/>
      <c r="E386" s="118"/>
    </row>
    <row r="387" spans="3:5" ht="15.75" customHeight="1" x14ac:dyDescent="0.25">
      <c r="C387" s="118"/>
      <c r="D387" s="118"/>
      <c r="E387" s="118"/>
    </row>
    <row r="388" spans="3:5" ht="15.75" customHeight="1" x14ac:dyDescent="0.25">
      <c r="C388" s="118"/>
      <c r="D388" s="118"/>
      <c r="E388" s="118"/>
    </row>
    <row r="389" spans="3:5" ht="15.75" customHeight="1" x14ac:dyDescent="0.25">
      <c r="C389" s="118"/>
      <c r="D389" s="118"/>
      <c r="E389" s="118"/>
    </row>
    <row r="390" spans="3:5" ht="15.75" customHeight="1" x14ac:dyDescent="0.25">
      <c r="C390" s="118"/>
      <c r="D390" s="118"/>
      <c r="E390" s="118"/>
    </row>
    <row r="391" spans="3:5" ht="15.75" customHeight="1" x14ac:dyDescent="0.25">
      <c r="C391" s="118"/>
      <c r="D391" s="118"/>
      <c r="E391" s="118"/>
    </row>
    <row r="392" spans="3:5" ht="15.75" customHeight="1" x14ac:dyDescent="0.25">
      <c r="C392" s="118"/>
      <c r="D392" s="118"/>
      <c r="E392" s="118"/>
    </row>
    <row r="393" spans="3:5" ht="15.75" customHeight="1" x14ac:dyDescent="0.25">
      <c r="C393" s="118"/>
      <c r="D393" s="118"/>
      <c r="E393" s="118"/>
    </row>
    <row r="394" spans="3:5" ht="15.75" customHeight="1" x14ac:dyDescent="0.25">
      <c r="C394" s="118"/>
      <c r="D394" s="118"/>
      <c r="E394" s="118"/>
    </row>
    <row r="395" spans="3:5" ht="15.75" customHeight="1" x14ac:dyDescent="0.25">
      <c r="C395" s="118"/>
      <c r="D395" s="118"/>
      <c r="E395" s="118"/>
    </row>
    <row r="396" spans="3:5" ht="15.75" customHeight="1" x14ac:dyDescent="0.25">
      <c r="C396" s="118"/>
      <c r="D396" s="118"/>
      <c r="E396" s="118"/>
    </row>
    <row r="397" spans="3:5" ht="15.75" customHeight="1" x14ac:dyDescent="0.25">
      <c r="C397" s="118"/>
      <c r="D397" s="118"/>
      <c r="E397" s="118"/>
    </row>
    <row r="398" spans="3:5" ht="15.75" customHeight="1" x14ac:dyDescent="0.25">
      <c r="C398" s="118"/>
      <c r="D398" s="118"/>
      <c r="E398" s="118"/>
    </row>
    <row r="399" spans="3:5" ht="15.75" customHeight="1" x14ac:dyDescent="0.25">
      <c r="C399" s="118"/>
      <c r="D399" s="118"/>
      <c r="E399" s="118"/>
    </row>
    <row r="400" spans="3:5" ht="15.75" customHeight="1" x14ac:dyDescent="0.25">
      <c r="C400" s="118"/>
      <c r="D400" s="118"/>
      <c r="E400" s="118"/>
    </row>
    <row r="401" spans="3:5" ht="15.75" customHeight="1" x14ac:dyDescent="0.25">
      <c r="C401" s="118"/>
      <c r="D401" s="118"/>
      <c r="E401" s="118"/>
    </row>
    <row r="402" spans="3:5" ht="15.75" customHeight="1" x14ac:dyDescent="0.25">
      <c r="C402" s="118"/>
      <c r="D402" s="118"/>
      <c r="E402" s="118"/>
    </row>
    <row r="403" spans="3:5" ht="15.75" customHeight="1" x14ac:dyDescent="0.25">
      <c r="C403" s="118"/>
      <c r="D403" s="118"/>
      <c r="E403" s="118"/>
    </row>
    <row r="404" spans="3:5" ht="15.75" customHeight="1" x14ac:dyDescent="0.25">
      <c r="C404" s="118"/>
      <c r="D404" s="118"/>
      <c r="E404" s="118"/>
    </row>
    <row r="405" spans="3:5" ht="15.75" customHeight="1" x14ac:dyDescent="0.25">
      <c r="C405" s="118"/>
      <c r="D405" s="118"/>
      <c r="E405" s="118"/>
    </row>
    <row r="406" spans="3:5" ht="15.75" customHeight="1" x14ac:dyDescent="0.25">
      <c r="C406" s="118"/>
      <c r="D406" s="118"/>
      <c r="E406" s="118"/>
    </row>
    <row r="407" spans="3:5" ht="15.75" customHeight="1" x14ac:dyDescent="0.25">
      <c r="C407" s="118"/>
      <c r="D407" s="118"/>
      <c r="E407" s="118"/>
    </row>
    <row r="408" spans="3:5" ht="15.75" customHeight="1" x14ac:dyDescent="0.25">
      <c r="C408" s="118"/>
      <c r="D408" s="118"/>
      <c r="E408" s="118"/>
    </row>
    <row r="409" spans="3:5" ht="15.75" customHeight="1" x14ac:dyDescent="0.25">
      <c r="C409" s="118"/>
      <c r="D409" s="118"/>
      <c r="E409" s="118"/>
    </row>
    <row r="410" spans="3:5" ht="15.75" customHeight="1" x14ac:dyDescent="0.25">
      <c r="C410" s="118"/>
      <c r="D410" s="118"/>
      <c r="E410" s="118"/>
    </row>
    <row r="411" spans="3:5" ht="15.75" customHeight="1" x14ac:dyDescent="0.25">
      <c r="C411" s="118"/>
      <c r="D411" s="118"/>
      <c r="E411" s="118"/>
    </row>
    <row r="412" spans="3:5" ht="15.75" customHeight="1" x14ac:dyDescent="0.25">
      <c r="C412" s="118"/>
      <c r="D412" s="118"/>
      <c r="E412" s="118"/>
    </row>
    <row r="413" spans="3:5" ht="15.75" customHeight="1" x14ac:dyDescent="0.25">
      <c r="C413" s="118"/>
      <c r="D413" s="118"/>
      <c r="E413" s="118"/>
    </row>
    <row r="414" spans="3:5" ht="15.75" customHeight="1" x14ac:dyDescent="0.25">
      <c r="C414" s="118"/>
      <c r="D414" s="118"/>
      <c r="E414" s="118"/>
    </row>
    <row r="415" spans="3:5" ht="15.75" customHeight="1" x14ac:dyDescent="0.25">
      <c r="C415" s="118"/>
      <c r="D415" s="118"/>
      <c r="E415" s="118"/>
    </row>
    <row r="416" spans="3:5" ht="15.75" customHeight="1" x14ac:dyDescent="0.25">
      <c r="C416" s="118"/>
      <c r="D416" s="118"/>
      <c r="E416" s="118"/>
    </row>
    <row r="417" spans="3:5" ht="15.75" customHeight="1" x14ac:dyDescent="0.25">
      <c r="C417" s="118"/>
      <c r="D417" s="118"/>
      <c r="E417" s="118"/>
    </row>
    <row r="418" spans="3:5" ht="15.75" customHeight="1" x14ac:dyDescent="0.25">
      <c r="C418" s="118"/>
      <c r="D418" s="118"/>
      <c r="E418" s="118"/>
    </row>
    <row r="419" spans="3:5" ht="15.75" customHeight="1" x14ac:dyDescent="0.25">
      <c r="C419" s="118"/>
      <c r="D419" s="118"/>
      <c r="E419" s="118"/>
    </row>
    <row r="420" spans="3:5" ht="15.75" customHeight="1" x14ac:dyDescent="0.25">
      <c r="C420" s="118"/>
      <c r="D420" s="118"/>
      <c r="E420" s="118"/>
    </row>
    <row r="421" spans="3:5" ht="15.75" customHeight="1" x14ac:dyDescent="0.25">
      <c r="C421" s="118"/>
      <c r="D421" s="118"/>
      <c r="E421" s="118"/>
    </row>
    <row r="422" spans="3:5" ht="15.75" customHeight="1" x14ac:dyDescent="0.25">
      <c r="C422" s="118"/>
      <c r="D422" s="118"/>
      <c r="E422" s="118"/>
    </row>
    <row r="423" spans="3:5" ht="15.75" customHeight="1" x14ac:dyDescent="0.25">
      <c r="C423" s="118"/>
      <c r="D423" s="118"/>
      <c r="E423" s="118"/>
    </row>
    <row r="424" spans="3:5" ht="15.75" customHeight="1" x14ac:dyDescent="0.25">
      <c r="C424" s="118"/>
      <c r="D424" s="118"/>
      <c r="E424" s="118"/>
    </row>
    <row r="425" spans="3:5" ht="15.75" customHeight="1" x14ac:dyDescent="0.25">
      <c r="C425" s="118"/>
      <c r="D425" s="118"/>
      <c r="E425" s="118"/>
    </row>
    <row r="426" spans="3:5" ht="15.75" customHeight="1" x14ac:dyDescent="0.25">
      <c r="C426" s="118"/>
      <c r="D426" s="118"/>
      <c r="E426" s="118"/>
    </row>
    <row r="427" spans="3:5" ht="15.75" customHeight="1" x14ac:dyDescent="0.25">
      <c r="C427" s="118"/>
      <c r="D427" s="118"/>
      <c r="E427" s="118"/>
    </row>
    <row r="428" spans="3:5" ht="15.75" customHeight="1" x14ac:dyDescent="0.25">
      <c r="C428" s="118"/>
      <c r="D428" s="118"/>
      <c r="E428" s="118"/>
    </row>
    <row r="429" spans="3:5" ht="15.75" customHeight="1" x14ac:dyDescent="0.25">
      <c r="C429" s="118"/>
      <c r="D429" s="118"/>
      <c r="E429" s="118"/>
    </row>
    <row r="430" spans="3:5" ht="15.75" customHeight="1" x14ac:dyDescent="0.25">
      <c r="C430" s="118"/>
      <c r="D430" s="118"/>
      <c r="E430" s="118"/>
    </row>
    <row r="431" spans="3:5" ht="15.75" customHeight="1" x14ac:dyDescent="0.25">
      <c r="C431" s="118"/>
      <c r="D431" s="118"/>
      <c r="E431" s="118"/>
    </row>
    <row r="432" spans="3:5" ht="15.75" customHeight="1" x14ac:dyDescent="0.25">
      <c r="C432" s="118"/>
      <c r="D432" s="118"/>
      <c r="E432" s="118"/>
    </row>
    <row r="433" spans="3:5" ht="15.75" customHeight="1" x14ac:dyDescent="0.25">
      <c r="C433" s="118"/>
      <c r="D433" s="118"/>
      <c r="E433" s="118"/>
    </row>
    <row r="434" spans="3:5" ht="15.75" customHeight="1" x14ac:dyDescent="0.25">
      <c r="C434" s="118"/>
      <c r="D434" s="118"/>
      <c r="E434" s="118"/>
    </row>
    <row r="435" spans="3:5" ht="15.75" customHeight="1" x14ac:dyDescent="0.25">
      <c r="C435" s="118"/>
      <c r="D435" s="118"/>
      <c r="E435" s="118"/>
    </row>
    <row r="436" spans="3:5" ht="15.75" customHeight="1" x14ac:dyDescent="0.25">
      <c r="C436" s="118"/>
      <c r="D436" s="118"/>
      <c r="E436" s="118"/>
    </row>
    <row r="437" spans="3:5" ht="15.75" customHeight="1" x14ac:dyDescent="0.25">
      <c r="C437" s="118"/>
      <c r="D437" s="118"/>
      <c r="E437" s="118"/>
    </row>
    <row r="438" spans="3:5" ht="15.75" customHeight="1" x14ac:dyDescent="0.25">
      <c r="C438" s="118"/>
      <c r="D438" s="118"/>
      <c r="E438" s="118"/>
    </row>
    <row r="439" spans="3:5" ht="15.75" customHeight="1" x14ac:dyDescent="0.25">
      <c r="C439" s="118"/>
      <c r="D439" s="118"/>
      <c r="E439" s="118"/>
    </row>
    <row r="440" spans="3:5" ht="15.75" customHeight="1" x14ac:dyDescent="0.25">
      <c r="C440" s="118"/>
      <c r="D440" s="118"/>
      <c r="E440" s="118"/>
    </row>
    <row r="441" spans="3:5" ht="15.75" customHeight="1" x14ac:dyDescent="0.25">
      <c r="C441" s="118"/>
      <c r="D441" s="118"/>
      <c r="E441" s="118"/>
    </row>
    <row r="442" spans="3:5" ht="15.75" customHeight="1" x14ac:dyDescent="0.25">
      <c r="C442" s="118"/>
      <c r="D442" s="118"/>
      <c r="E442" s="118"/>
    </row>
    <row r="443" spans="3:5" ht="15.75" customHeight="1" x14ac:dyDescent="0.25">
      <c r="C443" s="118"/>
      <c r="D443" s="118"/>
      <c r="E443" s="118"/>
    </row>
    <row r="444" spans="3:5" ht="15.75" customHeight="1" x14ac:dyDescent="0.25">
      <c r="C444" s="118"/>
      <c r="D444" s="118"/>
      <c r="E444" s="118"/>
    </row>
    <row r="445" spans="3:5" ht="15.75" customHeight="1" x14ac:dyDescent="0.25">
      <c r="C445" s="118"/>
      <c r="D445" s="118"/>
      <c r="E445" s="118"/>
    </row>
    <row r="446" spans="3:5" ht="15.75" customHeight="1" x14ac:dyDescent="0.25">
      <c r="C446" s="118"/>
      <c r="D446" s="118"/>
      <c r="E446" s="118"/>
    </row>
    <row r="447" spans="3:5" ht="15.75" customHeight="1" x14ac:dyDescent="0.25">
      <c r="C447" s="118"/>
      <c r="D447" s="118"/>
      <c r="E447" s="118"/>
    </row>
    <row r="448" spans="3:5" ht="15.75" customHeight="1" x14ac:dyDescent="0.25">
      <c r="C448" s="118"/>
      <c r="D448" s="118"/>
      <c r="E448" s="118"/>
    </row>
    <row r="449" spans="3:5" ht="15.75" customHeight="1" x14ac:dyDescent="0.25">
      <c r="C449" s="118"/>
      <c r="D449" s="118"/>
      <c r="E449" s="118"/>
    </row>
    <row r="450" spans="3:5" ht="15.75" customHeight="1" x14ac:dyDescent="0.25">
      <c r="C450" s="118"/>
      <c r="D450" s="118"/>
      <c r="E450" s="118"/>
    </row>
    <row r="451" spans="3:5" ht="15.75" customHeight="1" x14ac:dyDescent="0.25">
      <c r="C451" s="118"/>
      <c r="D451" s="118"/>
      <c r="E451" s="118"/>
    </row>
    <row r="452" spans="3:5" ht="15.75" customHeight="1" x14ac:dyDescent="0.25">
      <c r="C452" s="118"/>
      <c r="D452" s="118"/>
      <c r="E452" s="118"/>
    </row>
    <row r="453" spans="3:5" ht="15.75" customHeight="1" x14ac:dyDescent="0.25">
      <c r="C453" s="118"/>
      <c r="D453" s="118"/>
      <c r="E453" s="118"/>
    </row>
    <row r="454" spans="3:5" ht="15.75" customHeight="1" x14ac:dyDescent="0.25">
      <c r="C454" s="118"/>
      <c r="D454" s="118"/>
      <c r="E454" s="118"/>
    </row>
    <row r="455" spans="3:5" ht="15.75" customHeight="1" x14ac:dyDescent="0.25">
      <c r="C455" s="118"/>
      <c r="D455" s="118"/>
      <c r="E455" s="118"/>
    </row>
    <row r="456" spans="3:5" ht="15.75" customHeight="1" x14ac:dyDescent="0.25">
      <c r="C456" s="118"/>
      <c r="D456" s="118"/>
      <c r="E456" s="118"/>
    </row>
    <row r="457" spans="3:5" ht="15.75" customHeight="1" x14ac:dyDescent="0.25">
      <c r="C457" s="118"/>
      <c r="D457" s="118"/>
      <c r="E457" s="118"/>
    </row>
    <row r="458" spans="3:5" ht="15.75" customHeight="1" x14ac:dyDescent="0.25">
      <c r="C458" s="118"/>
      <c r="D458" s="118"/>
      <c r="E458" s="118"/>
    </row>
    <row r="459" spans="3:5" ht="15.75" customHeight="1" x14ac:dyDescent="0.25">
      <c r="C459" s="118"/>
      <c r="D459" s="118"/>
      <c r="E459" s="118"/>
    </row>
    <row r="460" spans="3:5" ht="15.75" customHeight="1" x14ac:dyDescent="0.25">
      <c r="C460" s="118"/>
      <c r="D460" s="118"/>
      <c r="E460" s="118"/>
    </row>
    <row r="461" spans="3:5" ht="15.75" customHeight="1" x14ac:dyDescent="0.25">
      <c r="C461" s="118"/>
      <c r="D461" s="118"/>
      <c r="E461" s="118"/>
    </row>
    <row r="462" spans="3:5" ht="15.75" customHeight="1" x14ac:dyDescent="0.25">
      <c r="C462" s="118"/>
      <c r="D462" s="118"/>
      <c r="E462" s="118"/>
    </row>
    <row r="463" spans="3:5" ht="15.75" customHeight="1" x14ac:dyDescent="0.25">
      <c r="C463" s="118"/>
      <c r="D463" s="118"/>
      <c r="E463" s="118"/>
    </row>
    <row r="464" spans="3:5" ht="15.75" customHeight="1" x14ac:dyDescent="0.25">
      <c r="C464" s="118"/>
      <c r="D464" s="118"/>
      <c r="E464" s="118"/>
    </row>
    <row r="465" spans="3:5" ht="15.75" customHeight="1" x14ac:dyDescent="0.25">
      <c r="C465" s="118"/>
      <c r="D465" s="118"/>
      <c r="E465" s="118"/>
    </row>
    <row r="466" spans="3:5" ht="15.75" customHeight="1" x14ac:dyDescent="0.25">
      <c r="C466" s="118"/>
      <c r="D466" s="118"/>
      <c r="E466" s="118"/>
    </row>
    <row r="467" spans="3:5" ht="15.75" customHeight="1" x14ac:dyDescent="0.25">
      <c r="C467" s="118"/>
      <c r="D467" s="118"/>
      <c r="E467" s="118"/>
    </row>
    <row r="468" spans="3:5" ht="15.75" customHeight="1" x14ac:dyDescent="0.25">
      <c r="C468" s="118"/>
      <c r="D468" s="118"/>
      <c r="E468" s="118"/>
    </row>
    <row r="469" spans="3:5" ht="15.75" customHeight="1" x14ac:dyDescent="0.25">
      <c r="C469" s="118"/>
      <c r="D469" s="118"/>
      <c r="E469" s="118"/>
    </row>
    <row r="470" spans="3:5" ht="15.75" customHeight="1" x14ac:dyDescent="0.25">
      <c r="C470" s="118"/>
      <c r="D470" s="118"/>
      <c r="E470" s="118"/>
    </row>
    <row r="471" spans="3:5" ht="15.75" customHeight="1" x14ac:dyDescent="0.25">
      <c r="C471" s="118"/>
      <c r="D471" s="118"/>
      <c r="E471" s="118"/>
    </row>
    <row r="472" spans="3:5" ht="15.75" customHeight="1" x14ac:dyDescent="0.25">
      <c r="C472" s="118"/>
      <c r="D472" s="118"/>
      <c r="E472" s="118"/>
    </row>
    <row r="473" spans="3:5" ht="15.75" customHeight="1" x14ac:dyDescent="0.25">
      <c r="C473" s="118"/>
      <c r="D473" s="118"/>
      <c r="E473" s="118"/>
    </row>
    <row r="474" spans="3:5" ht="15.75" customHeight="1" x14ac:dyDescent="0.25">
      <c r="C474" s="118"/>
      <c r="D474" s="118"/>
      <c r="E474" s="118"/>
    </row>
    <row r="475" spans="3:5" ht="15.75" customHeight="1" x14ac:dyDescent="0.25">
      <c r="C475" s="118"/>
      <c r="D475" s="118"/>
      <c r="E475" s="118"/>
    </row>
    <row r="476" spans="3:5" ht="15.75" customHeight="1" x14ac:dyDescent="0.25">
      <c r="C476" s="118"/>
      <c r="D476" s="118"/>
      <c r="E476" s="118"/>
    </row>
    <row r="477" spans="3:5" ht="15.75" customHeight="1" x14ac:dyDescent="0.25">
      <c r="C477" s="118"/>
      <c r="D477" s="118"/>
      <c r="E477" s="118"/>
    </row>
    <row r="478" spans="3:5" ht="15.75" customHeight="1" x14ac:dyDescent="0.25">
      <c r="C478" s="118"/>
      <c r="D478" s="118"/>
      <c r="E478" s="118"/>
    </row>
    <row r="479" spans="3:5" ht="15.75" customHeight="1" x14ac:dyDescent="0.25">
      <c r="C479" s="118"/>
      <c r="D479" s="118"/>
      <c r="E479" s="118"/>
    </row>
    <row r="480" spans="3:5" ht="15.75" customHeight="1" x14ac:dyDescent="0.25">
      <c r="C480" s="118"/>
      <c r="D480" s="118"/>
      <c r="E480" s="118"/>
    </row>
    <row r="481" spans="3:5" ht="15.75" customHeight="1" x14ac:dyDescent="0.25">
      <c r="C481" s="118"/>
      <c r="D481" s="118"/>
      <c r="E481" s="118"/>
    </row>
    <row r="482" spans="3:5" ht="15.75" customHeight="1" x14ac:dyDescent="0.25">
      <c r="C482" s="118"/>
      <c r="D482" s="118"/>
      <c r="E482" s="118"/>
    </row>
    <row r="483" spans="3:5" ht="15.75" customHeight="1" x14ac:dyDescent="0.25">
      <c r="C483" s="118"/>
      <c r="D483" s="118"/>
      <c r="E483" s="118"/>
    </row>
    <row r="484" spans="3:5" ht="15.75" customHeight="1" x14ac:dyDescent="0.25">
      <c r="C484" s="118"/>
      <c r="D484" s="118"/>
      <c r="E484" s="118"/>
    </row>
    <row r="485" spans="3:5" ht="15.75" customHeight="1" x14ac:dyDescent="0.25">
      <c r="C485" s="118"/>
      <c r="D485" s="118"/>
      <c r="E485" s="118"/>
    </row>
    <row r="486" spans="3:5" ht="15.75" customHeight="1" x14ac:dyDescent="0.25">
      <c r="C486" s="118"/>
      <c r="D486" s="118"/>
      <c r="E486" s="118"/>
    </row>
    <row r="487" spans="3:5" ht="15.75" customHeight="1" x14ac:dyDescent="0.25">
      <c r="C487" s="118"/>
      <c r="D487" s="118"/>
      <c r="E487" s="118"/>
    </row>
    <row r="488" spans="3:5" ht="15.75" customHeight="1" x14ac:dyDescent="0.25">
      <c r="C488" s="118"/>
      <c r="D488" s="118"/>
      <c r="E488" s="118"/>
    </row>
    <row r="489" spans="3:5" ht="15.75" customHeight="1" x14ac:dyDescent="0.25">
      <c r="C489" s="118"/>
      <c r="D489" s="118"/>
      <c r="E489" s="118"/>
    </row>
    <row r="490" spans="3:5" ht="15.75" customHeight="1" x14ac:dyDescent="0.25">
      <c r="C490" s="118"/>
      <c r="D490" s="118"/>
      <c r="E490" s="118"/>
    </row>
    <row r="491" spans="3:5" ht="15.75" customHeight="1" x14ac:dyDescent="0.25">
      <c r="C491" s="118"/>
      <c r="D491" s="118"/>
      <c r="E491" s="118"/>
    </row>
    <row r="492" spans="3:5" ht="15.75" customHeight="1" x14ac:dyDescent="0.25">
      <c r="C492" s="118"/>
      <c r="D492" s="118"/>
      <c r="E492" s="118"/>
    </row>
    <row r="493" spans="3:5" ht="15.75" customHeight="1" x14ac:dyDescent="0.25">
      <c r="C493" s="118"/>
      <c r="D493" s="118"/>
      <c r="E493" s="118"/>
    </row>
    <row r="494" spans="3:5" ht="15.75" customHeight="1" x14ac:dyDescent="0.25">
      <c r="C494" s="118"/>
      <c r="D494" s="118"/>
      <c r="E494" s="118"/>
    </row>
    <row r="495" spans="3:5" ht="15.75" customHeight="1" x14ac:dyDescent="0.25">
      <c r="C495" s="118"/>
      <c r="D495" s="118"/>
      <c r="E495" s="118"/>
    </row>
    <row r="496" spans="3:5" ht="15.75" customHeight="1" x14ac:dyDescent="0.25">
      <c r="C496" s="118"/>
      <c r="D496" s="118"/>
      <c r="E496" s="118"/>
    </row>
    <row r="497" spans="3:5" ht="15.75" customHeight="1" x14ac:dyDescent="0.25">
      <c r="C497" s="118"/>
      <c r="D497" s="118"/>
      <c r="E497" s="118"/>
    </row>
    <row r="498" spans="3:5" ht="15.75" customHeight="1" x14ac:dyDescent="0.25">
      <c r="C498" s="118"/>
      <c r="D498" s="118"/>
      <c r="E498" s="118"/>
    </row>
    <row r="499" spans="3:5" ht="15.75" customHeight="1" x14ac:dyDescent="0.25">
      <c r="C499" s="118"/>
      <c r="D499" s="118"/>
      <c r="E499" s="118"/>
    </row>
    <row r="500" spans="3:5" ht="15.75" customHeight="1" x14ac:dyDescent="0.25">
      <c r="C500" s="118"/>
      <c r="D500" s="118"/>
      <c r="E500" s="118"/>
    </row>
    <row r="501" spans="3:5" ht="15.75" customHeight="1" x14ac:dyDescent="0.25">
      <c r="C501" s="118"/>
      <c r="D501" s="118"/>
      <c r="E501" s="118"/>
    </row>
    <row r="502" spans="3:5" ht="15.75" customHeight="1" x14ac:dyDescent="0.25">
      <c r="C502" s="118"/>
      <c r="D502" s="118"/>
      <c r="E502" s="118"/>
    </row>
    <row r="503" spans="3:5" ht="15.75" customHeight="1" x14ac:dyDescent="0.25">
      <c r="C503" s="118"/>
      <c r="D503" s="118"/>
      <c r="E503" s="118"/>
    </row>
    <row r="504" spans="3:5" ht="15.75" customHeight="1" x14ac:dyDescent="0.25">
      <c r="C504" s="118"/>
      <c r="D504" s="118"/>
      <c r="E504" s="118"/>
    </row>
    <row r="505" spans="3:5" ht="15.75" customHeight="1" x14ac:dyDescent="0.25">
      <c r="C505" s="118"/>
      <c r="D505" s="118"/>
      <c r="E505" s="118"/>
    </row>
    <row r="506" spans="3:5" ht="15.75" customHeight="1" x14ac:dyDescent="0.25">
      <c r="C506" s="118"/>
      <c r="D506" s="118"/>
      <c r="E506" s="118"/>
    </row>
    <row r="507" spans="3:5" ht="15.75" customHeight="1" x14ac:dyDescent="0.25">
      <c r="C507" s="118"/>
      <c r="D507" s="118"/>
      <c r="E507" s="118"/>
    </row>
    <row r="508" spans="3:5" ht="15.75" customHeight="1" x14ac:dyDescent="0.25">
      <c r="C508" s="118"/>
      <c r="D508" s="118"/>
      <c r="E508" s="118"/>
    </row>
    <row r="509" spans="3:5" ht="15.75" customHeight="1" x14ac:dyDescent="0.25">
      <c r="C509" s="118"/>
      <c r="D509" s="118"/>
      <c r="E509" s="118"/>
    </row>
    <row r="510" spans="3:5" ht="15.75" customHeight="1" x14ac:dyDescent="0.25">
      <c r="C510" s="118"/>
      <c r="D510" s="118"/>
      <c r="E510" s="118"/>
    </row>
    <row r="511" spans="3:5" ht="15.75" customHeight="1" x14ac:dyDescent="0.25">
      <c r="C511" s="118"/>
      <c r="D511" s="118"/>
      <c r="E511" s="118"/>
    </row>
    <row r="512" spans="3:5" ht="15.75" customHeight="1" x14ac:dyDescent="0.25">
      <c r="C512" s="118"/>
      <c r="D512" s="118"/>
      <c r="E512" s="118"/>
    </row>
    <row r="513" spans="3:5" ht="15.75" customHeight="1" x14ac:dyDescent="0.25">
      <c r="C513" s="118"/>
      <c r="D513" s="118"/>
      <c r="E513" s="118"/>
    </row>
    <row r="514" spans="3:5" ht="15.75" customHeight="1" x14ac:dyDescent="0.25">
      <c r="C514" s="118"/>
      <c r="D514" s="118"/>
      <c r="E514" s="118"/>
    </row>
    <row r="515" spans="3:5" ht="15.75" customHeight="1" x14ac:dyDescent="0.25">
      <c r="C515" s="118"/>
      <c r="D515" s="118"/>
      <c r="E515" s="118"/>
    </row>
    <row r="516" spans="3:5" ht="15.75" customHeight="1" x14ac:dyDescent="0.25">
      <c r="C516" s="118"/>
      <c r="D516" s="118"/>
      <c r="E516" s="118"/>
    </row>
    <row r="517" spans="3:5" ht="15.75" customHeight="1" x14ac:dyDescent="0.25">
      <c r="C517" s="118"/>
      <c r="D517" s="118"/>
      <c r="E517" s="118"/>
    </row>
    <row r="518" spans="3:5" ht="15.75" customHeight="1" x14ac:dyDescent="0.25">
      <c r="C518" s="118"/>
      <c r="D518" s="118"/>
      <c r="E518" s="118"/>
    </row>
    <row r="519" spans="3:5" ht="15.75" customHeight="1" x14ac:dyDescent="0.25">
      <c r="C519" s="118"/>
      <c r="D519" s="118"/>
      <c r="E519" s="118"/>
    </row>
    <row r="520" spans="3:5" ht="15.75" customHeight="1" x14ac:dyDescent="0.25">
      <c r="C520" s="118"/>
      <c r="D520" s="118"/>
      <c r="E520" s="118"/>
    </row>
    <row r="521" spans="3:5" ht="15.75" customHeight="1" x14ac:dyDescent="0.25">
      <c r="C521" s="118"/>
      <c r="D521" s="118"/>
      <c r="E521" s="118"/>
    </row>
    <row r="522" spans="3:5" ht="15.75" customHeight="1" x14ac:dyDescent="0.25">
      <c r="C522" s="118"/>
      <c r="D522" s="118"/>
      <c r="E522" s="118"/>
    </row>
    <row r="523" spans="3:5" ht="15.75" customHeight="1" x14ac:dyDescent="0.25">
      <c r="C523" s="118"/>
      <c r="D523" s="118"/>
      <c r="E523" s="118"/>
    </row>
    <row r="524" spans="3:5" ht="15.75" customHeight="1" x14ac:dyDescent="0.25">
      <c r="C524" s="118"/>
      <c r="D524" s="118"/>
      <c r="E524" s="118"/>
    </row>
    <row r="525" spans="3:5" ht="15.75" customHeight="1" x14ac:dyDescent="0.25">
      <c r="C525" s="118"/>
      <c r="D525" s="118"/>
      <c r="E525" s="118"/>
    </row>
    <row r="526" spans="3:5" ht="15.75" customHeight="1" x14ac:dyDescent="0.25">
      <c r="C526" s="118"/>
      <c r="D526" s="118"/>
      <c r="E526" s="118"/>
    </row>
    <row r="527" spans="3:5" ht="15.75" customHeight="1" x14ac:dyDescent="0.25">
      <c r="C527" s="118"/>
      <c r="D527" s="118"/>
      <c r="E527" s="118"/>
    </row>
    <row r="528" spans="3:5" ht="15.75" customHeight="1" x14ac:dyDescent="0.25">
      <c r="C528" s="118"/>
      <c r="D528" s="118"/>
      <c r="E528" s="118"/>
    </row>
    <row r="529" spans="3:5" ht="15.75" customHeight="1" x14ac:dyDescent="0.25">
      <c r="C529" s="118"/>
      <c r="D529" s="118"/>
      <c r="E529" s="118"/>
    </row>
    <row r="530" spans="3:5" ht="15.75" customHeight="1" x14ac:dyDescent="0.25">
      <c r="C530" s="118"/>
      <c r="D530" s="118"/>
      <c r="E530" s="118"/>
    </row>
    <row r="531" spans="3:5" ht="15.75" customHeight="1" x14ac:dyDescent="0.25">
      <c r="C531" s="118"/>
      <c r="D531" s="118"/>
      <c r="E531" s="118"/>
    </row>
    <row r="532" spans="3:5" ht="15.75" customHeight="1" x14ac:dyDescent="0.25">
      <c r="C532" s="118"/>
      <c r="D532" s="118"/>
      <c r="E532" s="118"/>
    </row>
    <row r="533" spans="3:5" ht="15.75" customHeight="1" x14ac:dyDescent="0.25">
      <c r="C533" s="118"/>
      <c r="D533" s="118"/>
      <c r="E533" s="118"/>
    </row>
    <row r="534" spans="3:5" ht="15.75" customHeight="1" x14ac:dyDescent="0.25">
      <c r="C534" s="118"/>
      <c r="D534" s="118"/>
      <c r="E534" s="118"/>
    </row>
    <row r="535" spans="3:5" ht="15.75" customHeight="1" x14ac:dyDescent="0.25">
      <c r="C535" s="118"/>
      <c r="D535" s="118"/>
      <c r="E535" s="118"/>
    </row>
    <row r="536" spans="3:5" ht="15.75" customHeight="1" x14ac:dyDescent="0.25">
      <c r="C536" s="118"/>
      <c r="D536" s="118"/>
      <c r="E536" s="118"/>
    </row>
    <row r="537" spans="3:5" ht="15.75" customHeight="1" x14ac:dyDescent="0.25">
      <c r="C537" s="118"/>
      <c r="D537" s="118"/>
      <c r="E537" s="118"/>
    </row>
    <row r="538" spans="3:5" ht="15.75" customHeight="1" x14ac:dyDescent="0.25">
      <c r="C538" s="118"/>
      <c r="D538" s="118"/>
      <c r="E538" s="118"/>
    </row>
    <row r="539" spans="3:5" ht="15.75" customHeight="1" x14ac:dyDescent="0.25">
      <c r="C539" s="118"/>
      <c r="D539" s="118"/>
      <c r="E539" s="118"/>
    </row>
    <row r="540" spans="3:5" ht="15.75" customHeight="1" x14ac:dyDescent="0.25">
      <c r="C540" s="118"/>
      <c r="D540" s="118"/>
      <c r="E540" s="118"/>
    </row>
    <row r="541" spans="3:5" ht="15.75" customHeight="1" x14ac:dyDescent="0.25">
      <c r="C541" s="118"/>
      <c r="D541" s="118"/>
      <c r="E541" s="118"/>
    </row>
    <row r="542" spans="3:5" ht="15.75" customHeight="1" x14ac:dyDescent="0.25">
      <c r="C542" s="118"/>
      <c r="D542" s="118"/>
      <c r="E542" s="118"/>
    </row>
    <row r="543" spans="3:5" ht="15.75" customHeight="1" x14ac:dyDescent="0.25">
      <c r="C543" s="118"/>
      <c r="D543" s="118"/>
      <c r="E543" s="118"/>
    </row>
    <row r="544" spans="3:5" ht="15.75" customHeight="1" x14ac:dyDescent="0.25">
      <c r="C544" s="118"/>
      <c r="D544" s="118"/>
      <c r="E544" s="118"/>
    </row>
    <row r="545" spans="3:5" ht="15.75" customHeight="1" x14ac:dyDescent="0.25">
      <c r="C545" s="118"/>
      <c r="D545" s="118"/>
      <c r="E545" s="118"/>
    </row>
    <row r="546" spans="3:5" ht="15.75" customHeight="1" x14ac:dyDescent="0.25">
      <c r="C546" s="118"/>
      <c r="D546" s="118"/>
      <c r="E546" s="118"/>
    </row>
    <row r="547" spans="3:5" ht="15.75" customHeight="1" x14ac:dyDescent="0.25">
      <c r="C547" s="118"/>
      <c r="D547" s="118"/>
      <c r="E547" s="118"/>
    </row>
    <row r="548" spans="3:5" ht="15.75" customHeight="1" x14ac:dyDescent="0.25">
      <c r="C548" s="118"/>
      <c r="D548" s="118"/>
      <c r="E548" s="118"/>
    </row>
    <row r="549" spans="3:5" ht="15.75" customHeight="1" x14ac:dyDescent="0.25">
      <c r="C549" s="118"/>
      <c r="D549" s="118"/>
      <c r="E549" s="118"/>
    </row>
    <row r="550" spans="3:5" ht="15.75" customHeight="1" x14ac:dyDescent="0.25">
      <c r="C550" s="118"/>
      <c r="D550" s="118"/>
      <c r="E550" s="118"/>
    </row>
    <row r="551" spans="3:5" ht="15.75" customHeight="1" x14ac:dyDescent="0.25">
      <c r="C551" s="118"/>
      <c r="D551" s="118"/>
      <c r="E551" s="118"/>
    </row>
    <row r="552" spans="3:5" ht="15.75" customHeight="1" x14ac:dyDescent="0.25">
      <c r="C552" s="118"/>
      <c r="D552" s="118"/>
      <c r="E552" s="118"/>
    </row>
    <row r="553" spans="3:5" ht="15.75" customHeight="1" x14ac:dyDescent="0.25">
      <c r="C553" s="118"/>
      <c r="D553" s="118"/>
      <c r="E553" s="118"/>
    </row>
    <row r="554" spans="3:5" ht="15.75" customHeight="1" x14ac:dyDescent="0.25">
      <c r="C554" s="118"/>
      <c r="D554" s="118"/>
      <c r="E554" s="118"/>
    </row>
    <row r="555" spans="3:5" ht="15.75" customHeight="1" x14ac:dyDescent="0.25">
      <c r="C555" s="118"/>
      <c r="D555" s="118"/>
      <c r="E555" s="118"/>
    </row>
    <row r="556" spans="3:5" ht="15.75" customHeight="1" x14ac:dyDescent="0.25">
      <c r="C556" s="118"/>
      <c r="D556" s="118"/>
      <c r="E556" s="118"/>
    </row>
    <row r="557" spans="3:5" ht="15.75" customHeight="1" x14ac:dyDescent="0.25">
      <c r="C557" s="118"/>
      <c r="D557" s="118"/>
      <c r="E557" s="118"/>
    </row>
    <row r="558" spans="3:5" ht="15.75" customHeight="1" x14ac:dyDescent="0.25">
      <c r="C558" s="118"/>
      <c r="D558" s="118"/>
      <c r="E558" s="118"/>
    </row>
    <row r="559" spans="3:5" ht="15.75" customHeight="1" x14ac:dyDescent="0.25">
      <c r="C559" s="118"/>
      <c r="D559" s="118"/>
      <c r="E559" s="118"/>
    </row>
    <row r="560" spans="3:5" ht="15.75" customHeight="1" x14ac:dyDescent="0.25">
      <c r="C560" s="118"/>
      <c r="D560" s="118"/>
      <c r="E560" s="118"/>
    </row>
    <row r="561" spans="3:5" ht="15.75" customHeight="1" x14ac:dyDescent="0.25">
      <c r="C561" s="118"/>
      <c r="D561" s="118"/>
      <c r="E561" s="118"/>
    </row>
    <row r="562" spans="3:5" ht="15.75" customHeight="1" x14ac:dyDescent="0.25">
      <c r="C562" s="118"/>
      <c r="D562" s="118"/>
      <c r="E562" s="118"/>
    </row>
    <row r="563" spans="3:5" ht="15.75" customHeight="1" x14ac:dyDescent="0.25">
      <c r="C563" s="118"/>
      <c r="D563" s="118"/>
      <c r="E563" s="118"/>
    </row>
    <row r="564" spans="3:5" ht="15.75" customHeight="1" x14ac:dyDescent="0.25">
      <c r="C564" s="118"/>
      <c r="D564" s="118"/>
      <c r="E564" s="118"/>
    </row>
    <row r="565" spans="3:5" ht="15.75" customHeight="1" x14ac:dyDescent="0.25">
      <c r="C565" s="118"/>
      <c r="D565" s="118"/>
      <c r="E565" s="118"/>
    </row>
    <row r="566" spans="3:5" ht="15.75" customHeight="1" x14ac:dyDescent="0.25">
      <c r="C566" s="118"/>
      <c r="D566" s="118"/>
      <c r="E566" s="118"/>
    </row>
    <row r="567" spans="3:5" ht="15.75" customHeight="1" x14ac:dyDescent="0.25">
      <c r="C567" s="118"/>
      <c r="D567" s="118"/>
      <c r="E567" s="118"/>
    </row>
    <row r="568" spans="3:5" ht="15.75" customHeight="1" x14ac:dyDescent="0.25">
      <c r="C568" s="118"/>
      <c r="D568" s="118"/>
      <c r="E568" s="118"/>
    </row>
    <row r="569" spans="3:5" ht="15.75" customHeight="1" x14ac:dyDescent="0.25">
      <c r="C569" s="118"/>
      <c r="D569" s="118"/>
      <c r="E569" s="118"/>
    </row>
    <row r="570" spans="3:5" ht="15.75" customHeight="1" x14ac:dyDescent="0.25">
      <c r="C570" s="118"/>
      <c r="D570" s="118"/>
      <c r="E570" s="118"/>
    </row>
    <row r="571" spans="3:5" ht="15.75" customHeight="1" x14ac:dyDescent="0.25">
      <c r="C571" s="118"/>
      <c r="D571" s="118"/>
      <c r="E571" s="118"/>
    </row>
    <row r="572" spans="3:5" ht="15.75" customHeight="1" x14ac:dyDescent="0.25">
      <c r="C572" s="118"/>
      <c r="D572" s="118"/>
      <c r="E572" s="118"/>
    </row>
    <row r="573" spans="3:5" ht="15.75" customHeight="1" x14ac:dyDescent="0.25">
      <c r="C573" s="118"/>
      <c r="D573" s="118"/>
      <c r="E573" s="118"/>
    </row>
    <row r="574" spans="3:5" ht="15.75" customHeight="1" x14ac:dyDescent="0.25">
      <c r="C574" s="118"/>
      <c r="D574" s="118"/>
      <c r="E574" s="118"/>
    </row>
    <row r="575" spans="3:5" ht="15.75" customHeight="1" x14ac:dyDescent="0.25">
      <c r="C575" s="118"/>
      <c r="D575" s="118"/>
      <c r="E575" s="118"/>
    </row>
    <row r="576" spans="3:5" ht="15.75" customHeight="1" x14ac:dyDescent="0.25">
      <c r="C576" s="118"/>
      <c r="D576" s="118"/>
      <c r="E576" s="118"/>
    </row>
    <row r="577" spans="3:5" ht="15.75" customHeight="1" x14ac:dyDescent="0.25">
      <c r="C577" s="118"/>
      <c r="D577" s="118"/>
      <c r="E577" s="118"/>
    </row>
    <row r="578" spans="3:5" ht="15.75" customHeight="1" x14ac:dyDescent="0.25">
      <c r="C578" s="118"/>
      <c r="D578" s="118"/>
      <c r="E578" s="118"/>
    </row>
    <row r="579" spans="3:5" ht="15.75" customHeight="1" x14ac:dyDescent="0.25">
      <c r="C579" s="118"/>
      <c r="D579" s="118"/>
      <c r="E579" s="118"/>
    </row>
    <row r="580" spans="3:5" ht="15.75" customHeight="1" x14ac:dyDescent="0.25">
      <c r="C580" s="118"/>
      <c r="D580" s="118"/>
      <c r="E580" s="118"/>
    </row>
    <row r="581" spans="3:5" ht="15.75" customHeight="1" x14ac:dyDescent="0.25">
      <c r="C581" s="118"/>
      <c r="D581" s="118"/>
      <c r="E581" s="118"/>
    </row>
    <row r="582" spans="3:5" ht="15.75" customHeight="1" x14ac:dyDescent="0.25">
      <c r="C582" s="118"/>
      <c r="D582" s="118"/>
      <c r="E582" s="118"/>
    </row>
    <row r="583" spans="3:5" ht="15.75" customHeight="1" x14ac:dyDescent="0.25">
      <c r="C583" s="118"/>
      <c r="D583" s="118"/>
      <c r="E583" s="118"/>
    </row>
    <row r="584" spans="3:5" ht="15.75" customHeight="1" x14ac:dyDescent="0.25">
      <c r="C584" s="118"/>
      <c r="D584" s="118"/>
      <c r="E584" s="118"/>
    </row>
    <row r="585" spans="3:5" ht="15.75" customHeight="1" x14ac:dyDescent="0.25">
      <c r="C585" s="118"/>
      <c r="D585" s="118"/>
      <c r="E585" s="118"/>
    </row>
    <row r="586" spans="3:5" ht="15.75" customHeight="1" x14ac:dyDescent="0.25">
      <c r="C586" s="118"/>
      <c r="D586" s="118"/>
      <c r="E586" s="118"/>
    </row>
    <row r="587" spans="3:5" ht="15.75" customHeight="1" x14ac:dyDescent="0.25">
      <c r="C587" s="118"/>
      <c r="D587" s="118"/>
      <c r="E587" s="118"/>
    </row>
    <row r="588" spans="3:5" ht="15.75" customHeight="1" x14ac:dyDescent="0.25">
      <c r="C588" s="118"/>
      <c r="D588" s="118"/>
      <c r="E588" s="118"/>
    </row>
    <row r="589" spans="3:5" ht="15.75" customHeight="1" x14ac:dyDescent="0.25">
      <c r="C589" s="118"/>
      <c r="D589" s="118"/>
      <c r="E589" s="118"/>
    </row>
    <row r="590" spans="3:5" ht="15.75" customHeight="1" x14ac:dyDescent="0.25">
      <c r="C590" s="118"/>
      <c r="D590" s="118"/>
      <c r="E590" s="118"/>
    </row>
    <row r="591" spans="3:5" ht="15.75" customHeight="1" x14ac:dyDescent="0.25">
      <c r="C591" s="118"/>
      <c r="D591" s="118"/>
      <c r="E591" s="118"/>
    </row>
    <row r="592" spans="3:5" ht="15.75" customHeight="1" x14ac:dyDescent="0.25">
      <c r="C592" s="118"/>
      <c r="D592" s="118"/>
      <c r="E592" s="118"/>
    </row>
    <row r="593" spans="3:5" ht="15.75" customHeight="1" x14ac:dyDescent="0.25">
      <c r="C593" s="118"/>
      <c r="D593" s="118"/>
      <c r="E593" s="118"/>
    </row>
    <row r="594" spans="3:5" ht="15.75" customHeight="1" x14ac:dyDescent="0.25">
      <c r="C594" s="118"/>
      <c r="D594" s="118"/>
      <c r="E594" s="118"/>
    </row>
    <row r="595" spans="3:5" ht="15.75" customHeight="1" x14ac:dyDescent="0.25">
      <c r="C595" s="118"/>
      <c r="D595" s="118"/>
      <c r="E595" s="118"/>
    </row>
    <row r="596" spans="3:5" ht="15.75" customHeight="1" x14ac:dyDescent="0.25">
      <c r="C596" s="118"/>
      <c r="D596" s="118"/>
      <c r="E596" s="118"/>
    </row>
    <row r="597" spans="3:5" ht="15.75" customHeight="1" x14ac:dyDescent="0.25">
      <c r="C597" s="118"/>
      <c r="D597" s="118"/>
      <c r="E597" s="118"/>
    </row>
    <row r="598" spans="3:5" ht="15.75" customHeight="1" x14ac:dyDescent="0.25">
      <c r="C598" s="118"/>
      <c r="D598" s="118"/>
      <c r="E598" s="118"/>
    </row>
    <row r="599" spans="3:5" ht="15.75" customHeight="1" x14ac:dyDescent="0.25">
      <c r="C599" s="118"/>
      <c r="D599" s="118"/>
      <c r="E599" s="118"/>
    </row>
    <row r="600" spans="3:5" ht="15.75" customHeight="1" x14ac:dyDescent="0.25">
      <c r="C600" s="118"/>
      <c r="D600" s="118"/>
      <c r="E600" s="118"/>
    </row>
    <row r="601" spans="3:5" ht="15.75" customHeight="1" x14ac:dyDescent="0.25">
      <c r="C601" s="118"/>
      <c r="D601" s="118"/>
      <c r="E601" s="118"/>
    </row>
    <row r="602" spans="3:5" ht="15.75" customHeight="1" x14ac:dyDescent="0.25">
      <c r="C602" s="118"/>
      <c r="D602" s="118"/>
      <c r="E602" s="118"/>
    </row>
    <row r="603" spans="3:5" ht="15.75" customHeight="1" x14ac:dyDescent="0.25">
      <c r="C603" s="118"/>
      <c r="D603" s="118"/>
      <c r="E603" s="118"/>
    </row>
    <row r="604" spans="3:5" ht="15.75" customHeight="1" x14ac:dyDescent="0.25">
      <c r="C604" s="118"/>
      <c r="D604" s="118"/>
      <c r="E604" s="118"/>
    </row>
    <row r="605" spans="3:5" ht="15.75" customHeight="1" x14ac:dyDescent="0.25">
      <c r="C605" s="118"/>
      <c r="D605" s="118"/>
      <c r="E605" s="118"/>
    </row>
    <row r="606" spans="3:5" ht="15.75" customHeight="1" x14ac:dyDescent="0.25">
      <c r="C606" s="118"/>
      <c r="D606" s="118"/>
      <c r="E606" s="118"/>
    </row>
    <row r="607" spans="3:5" ht="15.75" customHeight="1" x14ac:dyDescent="0.25">
      <c r="C607" s="118"/>
      <c r="D607" s="118"/>
      <c r="E607" s="118"/>
    </row>
    <row r="608" spans="3:5" ht="15.75" customHeight="1" x14ac:dyDescent="0.25">
      <c r="C608" s="118"/>
      <c r="D608" s="118"/>
      <c r="E608" s="118"/>
    </row>
    <row r="609" spans="3:5" ht="15.75" customHeight="1" x14ac:dyDescent="0.25">
      <c r="C609" s="118"/>
      <c r="D609" s="118"/>
      <c r="E609" s="118"/>
    </row>
    <row r="610" spans="3:5" ht="15.75" customHeight="1" x14ac:dyDescent="0.25">
      <c r="C610" s="118"/>
      <c r="D610" s="118"/>
      <c r="E610" s="118"/>
    </row>
    <row r="611" spans="3:5" ht="15.75" customHeight="1" x14ac:dyDescent="0.25">
      <c r="C611" s="118"/>
      <c r="D611" s="118"/>
      <c r="E611" s="118"/>
    </row>
    <row r="612" spans="3:5" ht="15.75" customHeight="1" x14ac:dyDescent="0.25">
      <c r="C612" s="118"/>
      <c r="D612" s="118"/>
      <c r="E612" s="118"/>
    </row>
    <row r="613" spans="3:5" ht="15.75" customHeight="1" x14ac:dyDescent="0.25">
      <c r="C613" s="118"/>
      <c r="D613" s="118"/>
      <c r="E613" s="118"/>
    </row>
    <row r="614" spans="3:5" ht="15.75" customHeight="1" x14ac:dyDescent="0.25">
      <c r="C614" s="118"/>
      <c r="D614" s="118"/>
      <c r="E614" s="118"/>
    </row>
    <row r="615" spans="3:5" ht="15.75" customHeight="1" x14ac:dyDescent="0.25">
      <c r="C615" s="118"/>
      <c r="D615" s="118"/>
      <c r="E615" s="118"/>
    </row>
    <row r="616" spans="3:5" ht="15.75" customHeight="1" x14ac:dyDescent="0.25">
      <c r="C616" s="118"/>
      <c r="D616" s="118"/>
      <c r="E616" s="118"/>
    </row>
    <row r="617" spans="3:5" ht="15.75" customHeight="1" x14ac:dyDescent="0.25">
      <c r="C617" s="118"/>
      <c r="D617" s="118"/>
      <c r="E617" s="118"/>
    </row>
    <row r="618" spans="3:5" ht="15.75" customHeight="1" x14ac:dyDescent="0.25">
      <c r="C618" s="118"/>
      <c r="D618" s="118"/>
      <c r="E618" s="118"/>
    </row>
    <row r="619" spans="3:5" ht="15.75" customHeight="1" x14ac:dyDescent="0.25">
      <c r="C619" s="118"/>
      <c r="D619" s="118"/>
      <c r="E619" s="118"/>
    </row>
    <row r="620" spans="3:5" ht="15.75" customHeight="1" x14ac:dyDescent="0.25">
      <c r="C620" s="118"/>
      <c r="D620" s="118"/>
      <c r="E620" s="118"/>
    </row>
    <row r="621" spans="3:5" ht="15.75" customHeight="1" x14ac:dyDescent="0.25">
      <c r="C621" s="118"/>
      <c r="D621" s="118"/>
      <c r="E621" s="118"/>
    </row>
    <row r="622" spans="3:5" ht="15.75" customHeight="1" x14ac:dyDescent="0.25">
      <c r="C622" s="118"/>
      <c r="D622" s="118"/>
      <c r="E622" s="118"/>
    </row>
    <row r="623" spans="3:5" ht="15.75" customHeight="1" x14ac:dyDescent="0.25">
      <c r="C623" s="118"/>
      <c r="D623" s="118"/>
      <c r="E623" s="118"/>
    </row>
    <row r="624" spans="3:5" ht="15.75" customHeight="1" x14ac:dyDescent="0.25">
      <c r="C624" s="118"/>
      <c r="D624" s="118"/>
      <c r="E624" s="118"/>
    </row>
    <row r="625" spans="3:5" ht="15.75" customHeight="1" x14ac:dyDescent="0.25">
      <c r="C625" s="118"/>
      <c r="D625" s="118"/>
      <c r="E625" s="118"/>
    </row>
    <row r="626" spans="3:5" ht="15.75" customHeight="1" x14ac:dyDescent="0.25">
      <c r="C626" s="118"/>
      <c r="D626" s="118"/>
      <c r="E626" s="118"/>
    </row>
    <row r="627" spans="3:5" ht="15.75" customHeight="1" x14ac:dyDescent="0.25">
      <c r="C627" s="118"/>
      <c r="D627" s="118"/>
      <c r="E627" s="118"/>
    </row>
    <row r="628" spans="3:5" ht="15.75" customHeight="1" x14ac:dyDescent="0.25">
      <c r="C628" s="118"/>
      <c r="D628" s="118"/>
      <c r="E628" s="118"/>
    </row>
    <row r="629" spans="3:5" ht="15.75" customHeight="1" x14ac:dyDescent="0.25">
      <c r="C629" s="118"/>
      <c r="D629" s="118"/>
      <c r="E629" s="118"/>
    </row>
    <row r="630" spans="3:5" ht="15.75" customHeight="1" x14ac:dyDescent="0.25">
      <c r="C630" s="118"/>
      <c r="D630" s="118"/>
      <c r="E630" s="118"/>
    </row>
    <row r="631" spans="3:5" ht="15.75" customHeight="1" x14ac:dyDescent="0.25">
      <c r="C631" s="118"/>
      <c r="D631" s="118"/>
      <c r="E631" s="118"/>
    </row>
    <row r="632" spans="3:5" ht="15.75" customHeight="1" x14ac:dyDescent="0.25">
      <c r="C632" s="118"/>
      <c r="D632" s="118"/>
      <c r="E632" s="118"/>
    </row>
    <row r="633" spans="3:5" ht="15.75" customHeight="1" x14ac:dyDescent="0.25">
      <c r="C633" s="118"/>
      <c r="D633" s="118"/>
      <c r="E633" s="118"/>
    </row>
    <row r="634" spans="3:5" ht="15.75" customHeight="1" x14ac:dyDescent="0.25">
      <c r="C634" s="118"/>
      <c r="D634" s="118"/>
      <c r="E634" s="118"/>
    </row>
    <row r="635" spans="3:5" ht="15.75" customHeight="1" x14ac:dyDescent="0.25">
      <c r="C635" s="118"/>
      <c r="D635" s="118"/>
      <c r="E635" s="118"/>
    </row>
    <row r="636" spans="3:5" ht="15.75" customHeight="1" x14ac:dyDescent="0.25">
      <c r="C636" s="118"/>
      <c r="D636" s="118"/>
      <c r="E636" s="118"/>
    </row>
    <row r="637" spans="3:5" ht="15.75" customHeight="1" x14ac:dyDescent="0.25">
      <c r="C637" s="118"/>
      <c r="D637" s="118"/>
      <c r="E637" s="118"/>
    </row>
    <row r="638" spans="3:5" ht="15.75" customHeight="1" x14ac:dyDescent="0.25">
      <c r="C638" s="118"/>
      <c r="D638" s="118"/>
      <c r="E638" s="118"/>
    </row>
    <row r="639" spans="3:5" ht="15.75" customHeight="1" x14ac:dyDescent="0.25">
      <c r="C639" s="118"/>
      <c r="D639" s="118"/>
      <c r="E639" s="118"/>
    </row>
    <row r="640" spans="3:5" ht="15.75" customHeight="1" x14ac:dyDescent="0.25">
      <c r="C640" s="118"/>
      <c r="D640" s="118"/>
      <c r="E640" s="118"/>
    </row>
    <row r="641" spans="3:5" ht="15.75" customHeight="1" x14ac:dyDescent="0.25">
      <c r="C641" s="118"/>
      <c r="D641" s="118"/>
      <c r="E641" s="118"/>
    </row>
    <row r="642" spans="3:5" ht="15.75" customHeight="1" x14ac:dyDescent="0.25">
      <c r="C642" s="118"/>
      <c r="D642" s="118"/>
      <c r="E642" s="118"/>
    </row>
    <row r="643" spans="3:5" ht="15.75" customHeight="1" x14ac:dyDescent="0.25">
      <c r="C643" s="118"/>
      <c r="D643" s="118"/>
      <c r="E643" s="118"/>
    </row>
    <row r="644" spans="3:5" ht="15.75" customHeight="1" x14ac:dyDescent="0.25">
      <c r="C644" s="118"/>
      <c r="D644" s="118"/>
      <c r="E644" s="118"/>
    </row>
    <row r="645" spans="3:5" ht="15.75" customHeight="1" x14ac:dyDescent="0.25">
      <c r="C645" s="118"/>
      <c r="D645" s="118"/>
      <c r="E645" s="118"/>
    </row>
    <row r="646" spans="3:5" ht="15.75" customHeight="1" x14ac:dyDescent="0.25">
      <c r="C646" s="118"/>
      <c r="D646" s="118"/>
      <c r="E646" s="118"/>
    </row>
    <row r="647" spans="3:5" ht="15.75" customHeight="1" x14ac:dyDescent="0.25">
      <c r="C647" s="118"/>
      <c r="D647" s="118"/>
      <c r="E647" s="118"/>
    </row>
    <row r="648" spans="3:5" ht="15.75" customHeight="1" x14ac:dyDescent="0.25">
      <c r="C648" s="118"/>
      <c r="D648" s="118"/>
      <c r="E648" s="118"/>
    </row>
    <row r="649" spans="3:5" ht="15.75" customHeight="1" x14ac:dyDescent="0.25">
      <c r="C649" s="118"/>
      <c r="D649" s="118"/>
      <c r="E649" s="118"/>
    </row>
    <row r="650" spans="3:5" ht="15.75" customHeight="1" x14ac:dyDescent="0.25">
      <c r="C650" s="118"/>
      <c r="D650" s="118"/>
      <c r="E650" s="118"/>
    </row>
    <row r="651" spans="3:5" ht="15.75" customHeight="1" x14ac:dyDescent="0.25">
      <c r="C651" s="118"/>
      <c r="D651" s="118"/>
      <c r="E651" s="118"/>
    </row>
    <row r="652" spans="3:5" ht="15.75" customHeight="1" x14ac:dyDescent="0.25">
      <c r="C652" s="118"/>
      <c r="D652" s="118"/>
      <c r="E652" s="118"/>
    </row>
    <row r="653" spans="3:5" ht="15.75" customHeight="1" x14ac:dyDescent="0.25">
      <c r="C653" s="118"/>
      <c r="D653" s="118"/>
      <c r="E653" s="118"/>
    </row>
    <row r="654" spans="3:5" ht="15.75" customHeight="1" x14ac:dyDescent="0.25">
      <c r="C654" s="118"/>
      <c r="D654" s="118"/>
      <c r="E654" s="118"/>
    </row>
    <row r="655" spans="3:5" ht="15.75" customHeight="1" x14ac:dyDescent="0.25">
      <c r="C655" s="118"/>
      <c r="D655" s="118"/>
      <c r="E655" s="118"/>
    </row>
    <row r="656" spans="3:5" ht="15.75" customHeight="1" x14ac:dyDescent="0.25">
      <c r="C656" s="118"/>
      <c r="D656" s="118"/>
      <c r="E656" s="118"/>
    </row>
    <row r="657" spans="3:5" ht="15.75" customHeight="1" x14ac:dyDescent="0.25">
      <c r="C657" s="118"/>
      <c r="D657" s="118"/>
      <c r="E657" s="118"/>
    </row>
    <row r="658" spans="3:5" ht="15.75" customHeight="1" x14ac:dyDescent="0.25">
      <c r="C658" s="118"/>
      <c r="D658" s="118"/>
      <c r="E658" s="118"/>
    </row>
    <row r="659" spans="3:5" ht="15.75" customHeight="1" x14ac:dyDescent="0.25">
      <c r="C659" s="118"/>
      <c r="D659" s="118"/>
      <c r="E659" s="118"/>
    </row>
    <row r="660" spans="3:5" ht="15.75" customHeight="1" x14ac:dyDescent="0.25">
      <c r="C660" s="118"/>
      <c r="D660" s="118"/>
      <c r="E660" s="118"/>
    </row>
    <row r="661" spans="3:5" ht="15.75" customHeight="1" x14ac:dyDescent="0.25">
      <c r="C661" s="118"/>
      <c r="D661" s="118"/>
      <c r="E661" s="118"/>
    </row>
    <row r="662" spans="3:5" ht="15.75" customHeight="1" x14ac:dyDescent="0.25">
      <c r="C662" s="118"/>
      <c r="D662" s="118"/>
      <c r="E662" s="118"/>
    </row>
    <row r="663" spans="3:5" ht="15.75" customHeight="1" x14ac:dyDescent="0.25">
      <c r="C663" s="118"/>
      <c r="D663" s="118"/>
      <c r="E663" s="118"/>
    </row>
    <row r="664" spans="3:5" ht="15.75" customHeight="1" x14ac:dyDescent="0.25">
      <c r="C664" s="118"/>
      <c r="D664" s="118"/>
      <c r="E664" s="118"/>
    </row>
    <row r="665" spans="3:5" ht="15.75" customHeight="1" x14ac:dyDescent="0.25">
      <c r="C665" s="118"/>
      <c r="D665" s="118"/>
      <c r="E665" s="118"/>
    </row>
    <row r="666" spans="3:5" ht="15.75" customHeight="1" x14ac:dyDescent="0.25">
      <c r="C666" s="118"/>
      <c r="D666" s="118"/>
      <c r="E666" s="118"/>
    </row>
    <row r="667" spans="3:5" ht="15.75" customHeight="1" x14ac:dyDescent="0.25">
      <c r="C667" s="118"/>
      <c r="D667" s="118"/>
      <c r="E667" s="118"/>
    </row>
    <row r="668" spans="3:5" ht="15.75" customHeight="1" x14ac:dyDescent="0.25">
      <c r="C668" s="118"/>
      <c r="D668" s="118"/>
      <c r="E668" s="118"/>
    </row>
    <row r="669" spans="3:5" ht="15.75" customHeight="1" x14ac:dyDescent="0.25">
      <c r="C669" s="118"/>
      <c r="D669" s="118"/>
      <c r="E669" s="118"/>
    </row>
    <row r="670" spans="3:5" ht="15.75" customHeight="1" x14ac:dyDescent="0.25">
      <c r="C670" s="118"/>
      <c r="D670" s="118"/>
      <c r="E670" s="118"/>
    </row>
    <row r="671" spans="3:5" ht="15.75" customHeight="1" x14ac:dyDescent="0.25">
      <c r="C671" s="118"/>
      <c r="D671" s="118"/>
      <c r="E671" s="118"/>
    </row>
    <row r="672" spans="3:5" ht="15.75" customHeight="1" x14ac:dyDescent="0.25">
      <c r="C672" s="118"/>
      <c r="D672" s="118"/>
      <c r="E672" s="118"/>
    </row>
    <row r="673" spans="3:5" ht="15.75" customHeight="1" x14ac:dyDescent="0.25">
      <c r="C673" s="118"/>
      <c r="D673" s="118"/>
      <c r="E673" s="118"/>
    </row>
    <row r="674" spans="3:5" ht="15.75" customHeight="1" x14ac:dyDescent="0.25">
      <c r="C674" s="118"/>
      <c r="D674" s="118"/>
      <c r="E674" s="118"/>
    </row>
    <row r="675" spans="3:5" ht="15.75" customHeight="1" x14ac:dyDescent="0.25">
      <c r="C675" s="118"/>
      <c r="D675" s="118"/>
      <c r="E675" s="118"/>
    </row>
    <row r="676" spans="3:5" ht="15.75" customHeight="1" x14ac:dyDescent="0.25">
      <c r="C676" s="118"/>
      <c r="D676" s="118"/>
      <c r="E676" s="118"/>
    </row>
    <row r="677" spans="3:5" ht="15.75" customHeight="1" x14ac:dyDescent="0.25">
      <c r="C677" s="118"/>
      <c r="D677" s="118"/>
      <c r="E677" s="118"/>
    </row>
    <row r="678" spans="3:5" ht="15.75" customHeight="1" x14ac:dyDescent="0.25">
      <c r="C678" s="118"/>
      <c r="D678" s="118"/>
      <c r="E678" s="118"/>
    </row>
    <row r="679" spans="3:5" ht="15.75" customHeight="1" x14ac:dyDescent="0.25">
      <c r="C679" s="118"/>
      <c r="D679" s="118"/>
      <c r="E679" s="118"/>
    </row>
    <row r="680" spans="3:5" ht="15.75" customHeight="1" x14ac:dyDescent="0.25">
      <c r="C680" s="118"/>
      <c r="D680" s="118"/>
      <c r="E680" s="118"/>
    </row>
    <row r="681" spans="3:5" ht="15.75" customHeight="1" x14ac:dyDescent="0.25">
      <c r="C681" s="118"/>
      <c r="D681" s="118"/>
      <c r="E681" s="118"/>
    </row>
    <row r="682" spans="3:5" ht="15.75" customHeight="1" x14ac:dyDescent="0.25">
      <c r="C682" s="118"/>
      <c r="D682" s="118"/>
      <c r="E682" s="118"/>
    </row>
    <row r="683" spans="3:5" ht="15.75" customHeight="1" x14ac:dyDescent="0.25">
      <c r="C683" s="118"/>
      <c r="D683" s="118"/>
      <c r="E683" s="118"/>
    </row>
    <row r="684" spans="3:5" ht="15.75" customHeight="1" x14ac:dyDescent="0.25">
      <c r="C684" s="118"/>
      <c r="D684" s="118"/>
      <c r="E684" s="118"/>
    </row>
    <row r="685" spans="3:5" ht="15.75" customHeight="1" x14ac:dyDescent="0.25">
      <c r="C685" s="118"/>
      <c r="D685" s="118"/>
      <c r="E685" s="118"/>
    </row>
    <row r="686" spans="3:5" ht="15.75" customHeight="1" x14ac:dyDescent="0.25">
      <c r="C686" s="118"/>
      <c r="D686" s="118"/>
      <c r="E686" s="118"/>
    </row>
    <row r="687" spans="3:5" ht="15.75" customHeight="1" x14ac:dyDescent="0.25">
      <c r="C687" s="118"/>
      <c r="D687" s="118"/>
      <c r="E687" s="118"/>
    </row>
    <row r="688" spans="3:5" ht="15.75" customHeight="1" x14ac:dyDescent="0.25">
      <c r="C688" s="118"/>
      <c r="D688" s="118"/>
      <c r="E688" s="118"/>
    </row>
    <row r="689" spans="3:5" ht="15.75" customHeight="1" x14ac:dyDescent="0.25">
      <c r="C689" s="118"/>
      <c r="D689" s="118"/>
      <c r="E689" s="118"/>
    </row>
    <row r="690" spans="3:5" ht="15.75" customHeight="1" x14ac:dyDescent="0.25">
      <c r="C690" s="118"/>
      <c r="D690" s="118"/>
      <c r="E690" s="118"/>
    </row>
    <row r="691" spans="3:5" ht="15.75" customHeight="1" x14ac:dyDescent="0.25">
      <c r="C691" s="118"/>
      <c r="D691" s="118"/>
      <c r="E691" s="118"/>
    </row>
    <row r="692" spans="3:5" ht="15.75" customHeight="1" x14ac:dyDescent="0.25">
      <c r="C692" s="118"/>
      <c r="D692" s="118"/>
      <c r="E692" s="118"/>
    </row>
    <row r="693" spans="3:5" ht="15.75" customHeight="1" x14ac:dyDescent="0.25">
      <c r="C693" s="118"/>
      <c r="D693" s="118"/>
      <c r="E693" s="118"/>
    </row>
    <row r="694" spans="3:5" ht="15.75" customHeight="1" x14ac:dyDescent="0.25">
      <c r="C694" s="118"/>
      <c r="D694" s="118"/>
      <c r="E694" s="118"/>
    </row>
    <row r="695" spans="3:5" ht="15.75" customHeight="1" x14ac:dyDescent="0.25">
      <c r="C695" s="118"/>
      <c r="D695" s="118"/>
      <c r="E695" s="118"/>
    </row>
    <row r="696" spans="3:5" ht="15.75" customHeight="1" x14ac:dyDescent="0.25">
      <c r="C696" s="118"/>
      <c r="D696" s="118"/>
      <c r="E696" s="118"/>
    </row>
    <row r="697" spans="3:5" ht="15.75" customHeight="1" x14ac:dyDescent="0.25">
      <c r="C697" s="118"/>
      <c r="D697" s="118"/>
      <c r="E697" s="118"/>
    </row>
    <row r="698" spans="3:5" ht="15.75" customHeight="1" x14ac:dyDescent="0.25">
      <c r="C698" s="118"/>
      <c r="D698" s="118"/>
      <c r="E698" s="118"/>
    </row>
    <row r="699" spans="3:5" ht="15.75" customHeight="1" x14ac:dyDescent="0.25">
      <c r="C699" s="118"/>
      <c r="D699" s="118"/>
      <c r="E699" s="118"/>
    </row>
    <row r="700" spans="3:5" ht="15.75" customHeight="1" x14ac:dyDescent="0.25">
      <c r="C700" s="118"/>
      <c r="D700" s="118"/>
      <c r="E700" s="118"/>
    </row>
    <row r="701" spans="3:5" ht="15.75" customHeight="1" x14ac:dyDescent="0.25">
      <c r="C701" s="118"/>
      <c r="D701" s="118"/>
      <c r="E701" s="118"/>
    </row>
    <row r="702" spans="3:5" ht="15.75" customHeight="1" x14ac:dyDescent="0.25">
      <c r="C702" s="118"/>
      <c r="D702" s="118"/>
      <c r="E702" s="118"/>
    </row>
    <row r="703" spans="3:5" ht="15.75" customHeight="1" x14ac:dyDescent="0.25">
      <c r="C703" s="118"/>
      <c r="D703" s="118"/>
      <c r="E703" s="118"/>
    </row>
    <row r="704" spans="3:5" ht="15.75" customHeight="1" x14ac:dyDescent="0.25">
      <c r="C704" s="118"/>
      <c r="D704" s="118"/>
      <c r="E704" s="118"/>
    </row>
    <row r="705" spans="3:5" ht="15.75" customHeight="1" x14ac:dyDescent="0.25">
      <c r="C705" s="118"/>
      <c r="D705" s="118"/>
      <c r="E705" s="118"/>
    </row>
    <row r="706" spans="3:5" ht="15.75" customHeight="1" x14ac:dyDescent="0.25">
      <c r="C706" s="118"/>
      <c r="D706" s="118"/>
      <c r="E706" s="118"/>
    </row>
    <row r="707" spans="3:5" ht="15.75" customHeight="1" x14ac:dyDescent="0.25">
      <c r="C707" s="118"/>
      <c r="D707" s="118"/>
      <c r="E707" s="118"/>
    </row>
    <row r="708" spans="3:5" ht="15.75" customHeight="1" x14ac:dyDescent="0.25">
      <c r="C708" s="118"/>
      <c r="D708" s="118"/>
      <c r="E708" s="118"/>
    </row>
    <row r="709" spans="3:5" ht="15.75" customHeight="1" x14ac:dyDescent="0.25">
      <c r="C709" s="118"/>
      <c r="D709" s="118"/>
      <c r="E709" s="118"/>
    </row>
    <row r="710" spans="3:5" ht="15.75" customHeight="1" x14ac:dyDescent="0.25">
      <c r="C710" s="118"/>
      <c r="D710" s="118"/>
      <c r="E710" s="118"/>
    </row>
    <row r="711" spans="3:5" ht="15.75" customHeight="1" x14ac:dyDescent="0.25">
      <c r="C711" s="118"/>
      <c r="D711" s="118"/>
      <c r="E711" s="118"/>
    </row>
    <row r="712" spans="3:5" ht="15.75" customHeight="1" x14ac:dyDescent="0.25">
      <c r="C712" s="118"/>
      <c r="D712" s="118"/>
      <c r="E712" s="1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>
      <selection activeCell="C5" sqref="C5"/>
    </sheetView>
  </sheetViews>
  <sheetFormatPr defaultColWidth="12.6640625" defaultRowHeight="15.75" customHeight="1" x14ac:dyDescent="0.25"/>
  <cols>
    <col min="3" max="3" width="14.44140625" customWidth="1"/>
  </cols>
  <sheetData>
    <row r="1" spans="1:3" ht="15.75" customHeight="1" x14ac:dyDescent="0.25">
      <c r="A1" s="21"/>
      <c r="B1" s="21"/>
      <c r="C1" s="21"/>
    </row>
    <row r="2" spans="1:3" ht="15.75" customHeight="1" x14ac:dyDescent="0.25">
      <c r="A2" s="21"/>
      <c r="B2" s="21"/>
      <c r="C2" s="21"/>
    </row>
    <row r="3" spans="1:3" ht="15.75" customHeight="1" x14ac:dyDescent="0.25">
      <c r="A3" s="21"/>
      <c r="B3" s="21"/>
      <c r="C3" s="21"/>
    </row>
    <row r="4" spans="1:3" ht="15.75" customHeight="1" x14ac:dyDescent="0.25">
      <c r="A4" s="21"/>
      <c r="B4" s="21"/>
      <c r="C4" s="21"/>
    </row>
    <row r="5" spans="1:3" ht="15.75" customHeight="1" x14ac:dyDescent="0.25">
      <c r="B5" s="21"/>
      <c r="C5" s="21"/>
    </row>
    <row r="6" spans="1:3" ht="15.75" customHeight="1" x14ac:dyDescent="0.25">
      <c r="B6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6640625" defaultRowHeight="15.75" customHeight="1" x14ac:dyDescent="0.25"/>
  <cols>
    <col min="1" max="1" width="6.109375" customWidth="1"/>
    <col min="2" max="3" width="8.88671875" customWidth="1"/>
    <col min="4" max="4" width="8.88671875" hidden="1" customWidth="1"/>
    <col min="5" max="5" width="8.88671875" customWidth="1"/>
    <col min="6" max="6" width="8.88671875" hidden="1" customWidth="1"/>
    <col min="7" max="9" width="8.88671875" customWidth="1"/>
    <col min="10" max="10" width="8.88671875" hidden="1" customWidth="1"/>
    <col min="11" max="12" width="8.88671875" customWidth="1"/>
    <col min="13" max="13" width="6.109375" hidden="1" customWidth="1"/>
  </cols>
  <sheetData>
    <row r="1" spans="1:13" ht="12" customHeight="1" x14ac:dyDescent="0.4">
      <c r="A1" s="22"/>
      <c r="B1" s="22"/>
      <c r="C1" s="22"/>
      <c r="D1" s="22"/>
      <c r="E1" s="22"/>
      <c r="F1" s="22"/>
      <c r="G1" s="23"/>
      <c r="H1" s="22"/>
      <c r="I1" s="22"/>
      <c r="J1" s="22"/>
      <c r="K1" s="22"/>
      <c r="L1" s="22"/>
      <c r="M1" s="22"/>
    </row>
    <row r="2" spans="1:13" ht="21" customHeight="1" x14ac:dyDescent="0.25">
      <c r="A2" s="24"/>
      <c r="B2" s="146" t="s">
        <v>7</v>
      </c>
      <c r="C2" s="127"/>
      <c r="D2" s="127"/>
      <c r="E2" s="127"/>
      <c r="F2" s="127"/>
      <c r="G2" s="127"/>
      <c r="H2" s="127"/>
      <c r="I2" s="147" t="s">
        <v>8</v>
      </c>
      <c r="J2" s="127"/>
      <c r="K2" s="127"/>
      <c r="L2" s="127"/>
      <c r="M2" s="24"/>
    </row>
    <row r="3" spans="1:13" ht="16.5" customHeight="1" x14ac:dyDescent="0.25">
      <c r="A3" s="25"/>
      <c r="B3" s="148" t="s">
        <v>9</v>
      </c>
      <c r="C3" s="127"/>
      <c r="D3" s="127"/>
      <c r="E3" s="127"/>
      <c r="F3" s="127"/>
      <c r="G3" s="127"/>
      <c r="H3" s="26"/>
      <c r="I3" s="149" t="s">
        <v>10</v>
      </c>
      <c r="J3" s="127"/>
      <c r="K3" s="127"/>
      <c r="L3" s="127"/>
      <c r="M3" s="27"/>
    </row>
    <row r="4" spans="1:13" ht="10.5" customHeight="1" x14ac:dyDescent="0.25">
      <c r="A4" s="25"/>
      <c r="B4" s="127"/>
      <c r="C4" s="127"/>
      <c r="D4" s="127"/>
      <c r="E4" s="127"/>
      <c r="F4" s="127"/>
      <c r="G4" s="127"/>
      <c r="H4" s="26"/>
      <c r="I4" s="150" t="s">
        <v>11</v>
      </c>
      <c r="J4" s="127"/>
      <c r="K4" s="127"/>
      <c r="L4" s="127"/>
      <c r="M4" s="127"/>
    </row>
    <row r="5" spans="1:13" ht="14.4" x14ac:dyDescent="0.25">
      <c r="A5" s="25"/>
      <c r="B5" s="148" t="s">
        <v>12</v>
      </c>
      <c r="C5" s="127"/>
      <c r="D5" s="127"/>
      <c r="E5" s="127"/>
      <c r="F5" s="127"/>
      <c r="G5" s="127"/>
      <c r="H5" s="26"/>
      <c r="I5" s="127"/>
      <c r="J5" s="127"/>
      <c r="K5" s="127"/>
      <c r="L5" s="127"/>
      <c r="M5" s="127"/>
    </row>
    <row r="6" spans="1:13" ht="23.25" customHeight="1" x14ac:dyDescent="0.4">
      <c r="A6" s="28"/>
      <c r="B6" s="127"/>
      <c r="C6" s="127"/>
      <c r="D6" s="127"/>
      <c r="E6" s="127"/>
      <c r="F6" s="127"/>
      <c r="G6" s="127"/>
      <c r="H6" s="29"/>
      <c r="I6" s="30"/>
      <c r="J6" s="30"/>
      <c r="K6" s="30"/>
      <c r="L6" s="30"/>
      <c r="M6" s="30"/>
    </row>
    <row r="7" spans="1:13" ht="9" customHeight="1" x14ac:dyDescent="0.4">
      <c r="A7" s="31"/>
      <c r="B7" s="32"/>
      <c r="C7" s="32"/>
      <c r="D7" s="32"/>
      <c r="E7" s="33"/>
      <c r="F7" s="34"/>
      <c r="G7" s="35"/>
      <c r="H7" s="34"/>
      <c r="I7" s="34"/>
      <c r="J7" s="34"/>
      <c r="K7" s="34"/>
      <c r="L7" s="34"/>
      <c r="M7" s="34"/>
    </row>
    <row r="8" spans="1:13" ht="18" customHeight="1" x14ac:dyDescent="0.4">
      <c r="A8" s="36"/>
      <c r="B8" s="37" t="s">
        <v>13</v>
      </c>
      <c r="C8" s="38"/>
      <c r="D8" s="38"/>
      <c r="E8" s="38"/>
      <c r="F8" s="34"/>
      <c r="G8" s="39"/>
      <c r="H8" s="34"/>
      <c r="I8" s="40"/>
      <c r="J8" s="138" t="s">
        <v>14</v>
      </c>
      <c r="K8" s="127"/>
      <c r="L8" s="41">
        <v>1000</v>
      </c>
      <c r="M8" s="34"/>
    </row>
    <row r="9" spans="1:13" ht="18" customHeight="1" x14ac:dyDescent="0.25">
      <c r="A9" s="36"/>
      <c r="B9" s="38"/>
      <c r="C9" s="38"/>
      <c r="D9" s="38"/>
      <c r="E9" s="38"/>
      <c r="F9" s="34"/>
      <c r="G9" s="39"/>
      <c r="H9" s="34"/>
      <c r="I9" s="42"/>
      <c r="J9" s="34"/>
      <c r="K9" s="34"/>
      <c r="L9" s="39"/>
      <c r="M9" s="34"/>
    </row>
    <row r="10" spans="1:13" ht="18" hidden="1" customHeight="1" x14ac:dyDescent="0.25">
      <c r="A10" s="34"/>
      <c r="B10" s="43"/>
      <c r="C10" s="43"/>
      <c r="D10" s="43"/>
      <c r="E10" s="43"/>
      <c r="F10" s="34"/>
      <c r="G10" s="39"/>
      <c r="H10" s="34"/>
      <c r="I10" s="42"/>
      <c r="J10" s="34"/>
      <c r="K10" s="34"/>
      <c r="L10" s="39"/>
      <c r="M10" s="34"/>
    </row>
    <row r="11" spans="1:13" ht="12" hidden="1" customHeight="1" x14ac:dyDescent="0.4">
      <c r="A11" s="31"/>
      <c r="B11" s="44"/>
      <c r="C11" s="44"/>
      <c r="D11" s="45"/>
      <c r="E11" s="31"/>
      <c r="F11" s="31"/>
      <c r="G11" s="40"/>
      <c r="H11" s="46"/>
      <c r="I11" s="47"/>
      <c r="J11" s="47"/>
      <c r="K11" s="47"/>
      <c r="L11" s="48"/>
      <c r="M11" s="31"/>
    </row>
    <row r="12" spans="1:13" ht="18" hidden="1" customHeight="1" x14ac:dyDescent="0.4">
      <c r="A12" s="40"/>
      <c r="B12" s="31"/>
      <c r="C12" s="40"/>
      <c r="D12" s="139" t="str">
        <f ca="1">IFERROR(__xludf.DUMMYFUNCTION("SPARKLINE(D17,{""charttype"",""column"";""ymin"", 0; ""ymax"",MAX(D17:E17);""firstcolor"",""#334960""})"),"")</f>
        <v/>
      </c>
      <c r="E12" s="141" t="str">
        <f ca="1">IFERROR(__xludf.DUMMYFUNCTION("SPARKLINE(E17,{""charttype"",""column"";""ymin"", 0; ""ymax"",max(D17:E17);""firstcolor"",""#f46524""})"),"")</f>
        <v/>
      </c>
      <c r="F12" s="31"/>
      <c r="G12" s="31"/>
      <c r="H12" s="49"/>
      <c r="I12" s="50"/>
      <c r="J12" s="50"/>
      <c r="K12" s="50"/>
      <c r="L12" s="51"/>
      <c r="M12" s="40"/>
    </row>
    <row r="13" spans="1:13" ht="18" hidden="1" customHeight="1" x14ac:dyDescent="0.9">
      <c r="A13" s="40"/>
      <c r="B13" s="31"/>
      <c r="C13" s="52"/>
      <c r="D13" s="140"/>
      <c r="E13" s="127"/>
      <c r="F13" s="31"/>
      <c r="G13" s="31"/>
      <c r="H13" s="49"/>
      <c r="I13" s="142" t="str">
        <f>IFERROR(E17/D17-1, "")</f>
        <v/>
      </c>
      <c r="J13" s="127"/>
      <c r="K13" s="127"/>
      <c r="L13" s="51"/>
      <c r="M13" s="53"/>
    </row>
    <row r="14" spans="1:13" ht="24" hidden="1" customHeight="1" x14ac:dyDescent="0.9">
      <c r="A14" s="31"/>
      <c r="B14" s="31"/>
      <c r="C14" s="52"/>
      <c r="D14" s="140"/>
      <c r="E14" s="127"/>
      <c r="F14" s="31"/>
      <c r="G14" s="31"/>
      <c r="H14" s="49"/>
      <c r="I14" s="143" t="str">
        <f>IF(I13 &lt; 0, "Decrease in total savings", "Increase in total savings")</f>
        <v>Increase in total savings</v>
      </c>
      <c r="J14" s="144"/>
      <c r="K14" s="144"/>
      <c r="L14" s="51"/>
      <c r="M14" s="54"/>
    </row>
    <row r="15" spans="1:13" ht="39.75" hidden="1" customHeight="1" x14ac:dyDescent="0.9">
      <c r="A15" s="31"/>
      <c r="B15" s="31"/>
      <c r="C15" s="52"/>
      <c r="D15" s="140"/>
      <c r="E15" s="127"/>
      <c r="F15" s="31"/>
      <c r="G15" s="52"/>
      <c r="H15" s="49"/>
      <c r="I15" s="145">
        <f>IFERROR(E17-D17, 0)</f>
        <v>0</v>
      </c>
      <c r="J15" s="127"/>
      <c r="K15" s="127"/>
      <c r="L15" s="51"/>
      <c r="M15" s="54"/>
    </row>
    <row r="16" spans="1:13" ht="18" hidden="1" customHeight="1" x14ac:dyDescent="0.55000000000000004">
      <c r="A16" s="31"/>
      <c r="B16" s="44"/>
      <c r="C16" s="55"/>
      <c r="D16" s="56" t="s">
        <v>15</v>
      </c>
      <c r="E16" s="57" t="s">
        <v>16</v>
      </c>
      <c r="F16" s="55"/>
      <c r="G16" s="58"/>
      <c r="H16" s="49"/>
      <c r="I16" s="134" t="str">
        <f>IF(J15&lt;0, "Spent this month", "Saved this month")</f>
        <v>Saved this month</v>
      </c>
      <c r="J16" s="127"/>
      <c r="K16" s="127"/>
      <c r="L16" s="51"/>
      <c r="M16" s="59"/>
    </row>
    <row r="17" spans="1:13" ht="18" hidden="1" customHeight="1" x14ac:dyDescent="0.4">
      <c r="A17" s="40"/>
      <c r="B17" s="31"/>
      <c r="C17" s="40"/>
      <c r="D17" s="60">
        <f>IF(ISBLANK(L8),0,L8)</f>
        <v>1000</v>
      </c>
      <c r="E17" s="61" t="e">
        <f>D17+(I22-C22)</f>
        <v>#REF!</v>
      </c>
      <c r="F17" s="40"/>
      <c r="G17" s="52"/>
      <c r="H17" s="49"/>
      <c r="I17" s="135"/>
      <c r="J17" s="127"/>
      <c r="K17" s="127"/>
      <c r="L17" s="51"/>
      <c r="M17" s="40"/>
    </row>
    <row r="18" spans="1:13" ht="12" hidden="1" customHeight="1" x14ac:dyDescent="0.4">
      <c r="A18" s="40"/>
      <c r="B18" s="62"/>
      <c r="C18" s="62"/>
      <c r="D18" s="62"/>
      <c r="E18" s="62"/>
      <c r="F18" s="62"/>
      <c r="G18" s="40"/>
      <c r="H18" s="63"/>
      <c r="I18" s="64"/>
      <c r="J18" s="65"/>
      <c r="K18" s="64"/>
      <c r="L18" s="66"/>
      <c r="M18" s="40"/>
    </row>
    <row r="19" spans="1:13" ht="24" hidden="1" customHeight="1" x14ac:dyDescent="0.4">
      <c r="A19" s="40"/>
      <c r="B19" s="62"/>
      <c r="C19" s="62"/>
      <c r="D19" s="62"/>
      <c r="E19" s="62"/>
      <c r="F19" s="62"/>
      <c r="G19" s="40"/>
      <c r="H19" s="40"/>
      <c r="I19" s="40"/>
      <c r="J19" s="32"/>
      <c r="K19" s="40"/>
      <c r="L19" s="40"/>
      <c r="M19" s="40"/>
    </row>
    <row r="20" spans="1:13" ht="24" hidden="1" customHeight="1" x14ac:dyDescent="0.25">
      <c r="A20" s="67"/>
      <c r="B20" s="136" t="s">
        <v>17</v>
      </c>
      <c r="C20" s="127"/>
      <c r="D20" s="127"/>
      <c r="E20" s="127"/>
      <c r="F20" s="127"/>
      <c r="G20" s="67"/>
      <c r="H20" s="68" t="s">
        <v>3</v>
      </c>
      <c r="I20" s="68"/>
      <c r="J20" s="69"/>
      <c r="K20" s="67"/>
      <c r="L20" s="67"/>
      <c r="M20" s="67"/>
    </row>
    <row r="21" spans="1:13" ht="19.5" hidden="1" customHeight="1" x14ac:dyDescent="0.25">
      <c r="A21" s="70"/>
      <c r="B21" s="71" t="s">
        <v>18</v>
      </c>
      <c r="C21" s="72">
        <f>D26</f>
        <v>0</v>
      </c>
      <c r="D21" s="137" t="str">
        <f ca="1">IFERROR(__xludf.DUMMYFUNCTION("SPARKLINE(C21,{""charttype"",""bar"";""max"",max(C21:C22);""color1"",""#AEB7C0""})"),"")</f>
        <v/>
      </c>
      <c r="E21" s="127"/>
      <c r="F21" s="127"/>
      <c r="G21" s="70"/>
      <c r="H21" s="71" t="s">
        <v>18</v>
      </c>
      <c r="I21" s="72">
        <f>J26</f>
        <v>0</v>
      </c>
      <c r="J21" s="137" t="str">
        <f ca="1">IFERROR(__xludf.DUMMYFUNCTION("SPARKLINE(I21,{""charttype"",""bar"";""max"",max(I21:I22);""color1"",""#AEB7C0""})"),"")</f>
        <v/>
      </c>
      <c r="K21" s="127"/>
      <c r="L21" s="127"/>
      <c r="M21" s="70"/>
    </row>
    <row r="22" spans="1:13" ht="19.5" customHeight="1" x14ac:dyDescent="0.25">
      <c r="A22" s="73"/>
      <c r="B22" s="74" t="s">
        <v>17</v>
      </c>
      <c r="C22" s="75" t="e">
        <f>E26</f>
        <v>#REF!</v>
      </c>
      <c r="D22" s="132" t="str">
        <f ca="1">IFERROR(__xludf.DUMMYFUNCTION("SPARKLINE(C22,{""charttype"",""bar"";""max"",max(C21:C22);""color1"",""#334960""})"),"")</f>
        <v/>
      </c>
      <c r="E22" s="127"/>
      <c r="F22" s="127"/>
      <c r="G22" s="62"/>
      <c r="H22" s="74" t="s">
        <v>3</v>
      </c>
      <c r="I22" s="75" t="e">
        <f>K26</f>
        <v>#REF!</v>
      </c>
      <c r="J22" s="132" t="str">
        <f ca="1">IFERROR(__xludf.DUMMYFUNCTION("SPARKLINE(I22,{""charttype"",""bar"";""max"",max(I21:I22);""color1"",""#334960""})"),"")</f>
        <v/>
      </c>
      <c r="K22" s="127"/>
      <c r="L22" s="127"/>
      <c r="M22" s="73"/>
    </row>
    <row r="23" spans="1:13" ht="30" customHeight="1" x14ac:dyDescent="0.4">
      <c r="A23" s="31"/>
      <c r="B23" s="76"/>
      <c r="C23" s="77"/>
      <c r="D23" s="133"/>
      <c r="E23" s="127"/>
      <c r="F23" s="127"/>
      <c r="G23" s="31"/>
      <c r="H23" s="76"/>
      <c r="I23" s="77"/>
      <c r="J23" s="133"/>
      <c r="K23" s="127"/>
      <c r="L23" s="127"/>
      <c r="M23" s="73"/>
    </row>
    <row r="24" spans="1:13" ht="29.25" customHeight="1" x14ac:dyDescent="0.25">
      <c r="A24" s="78"/>
      <c r="B24" s="126" t="s">
        <v>17</v>
      </c>
      <c r="C24" s="127"/>
      <c r="D24" s="79"/>
      <c r="E24" s="79"/>
      <c r="F24" s="79"/>
      <c r="G24" s="80"/>
      <c r="H24" s="81" t="s">
        <v>3</v>
      </c>
      <c r="I24" s="82"/>
      <c r="J24" s="79"/>
      <c r="K24" s="79"/>
      <c r="L24" s="79"/>
      <c r="M24" s="78"/>
    </row>
    <row r="25" spans="1:13" ht="19.5" customHeight="1" x14ac:dyDescent="0.65">
      <c r="A25" s="83"/>
      <c r="B25" s="84"/>
      <c r="C25" s="85"/>
      <c r="D25" s="84" t="s">
        <v>18</v>
      </c>
      <c r="E25" s="84" t="s">
        <v>19</v>
      </c>
      <c r="F25" s="84" t="s">
        <v>20</v>
      </c>
      <c r="G25" s="86"/>
      <c r="H25" s="87"/>
      <c r="I25" s="88"/>
      <c r="J25" s="84" t="s">
        <v>18</v>
      </c>
      <c r="K25" s="84" t="s">
        <v>19</v>
      </c>
      <c r="M25" s="84" t="s">
        <v>20</v>
      </c>
    </row>
    <row r="26" spans="1:13" ht="17.25" customHeight="1" x14ac:dyDescent="0.25">
      <c r="A26" s="89"/>
      <c r="B26" s="90" t="s">
        <v>21</v>
      </c>
      <c r="C26" s="90"/>
      <c r="D26" s="91">
        <f t="shared" ref="D26:F26" si="0">SUM(D27:D44)</f>
        <v>0</v>
      </c>
      <c r="E26" s="91" t="e">
        <f t="shared" si="0"/>
        <v>#REF!</v>
      </c>
      <c r="F26" s="92" t="e">
        <f t="shared" si="0"/>
        <v>#REF!</v>
      </c>
      <c r="G26" s="93"/>
      <c r="H26" s="94" t="s">
        <v>21</v>
      </c>
      <c r="I26" s="95"/>
      <c r="J26" s="91">
        <f t="shared" ref="J26:K26" si="1">SUM(J27:J44)</f>
        <v>0</v>
      </c>
      <c r="K26" s="91" t="e">
        <f t="shared" si="1"/>
        <v>#REF!</v>
      </c>
      <c r="M26" s="92">
        <f>SUM(L27:L44)</f>
        <v>0</v>
      </c>
    </row>
    <row r="27" spans="1:13" ht="18" hidden="1" customHeight="1" x14ac:dyDescent="0.25">
      <c r="A27" s="96"/>
      <c r="B27" s="128"/>
      <c r="C27" s="129"/>
      <c r="D27" s="97"/>
      <c r="E27" s="98" t="str">
        <f>IF(ISBLANK($B27), "", SUMIF(#REF!,$B27,Transactions!$C:$C))</f>
        <v/>
      </c>
      <c r="F27" s="99" t="str">
        <f t="shared" ref="F27:F41" si="2">IF(ISBLANK($B27), "", D27-E27)</f>
        <v/>
      </c>
      <c r="G27" s="100"/>
      <c r="H27" s="130"/>
      <c r="I27" s="131"/>
      <c r="J27" s="101"/>
      <c r="K27" s="98" t="str">
        <f>IF(ISBLANK($H27), "", SUMIF(#REF!,$H27,Transactions!$D:$D))</f>
        <v/>
      </c>
      <c r="M27" s="99" t="str">
        <f t="shared" ref="M27:M33" si="3">IF(ISBLANK($H27), "", K27-J27)</f>
        <v/>
      </c>
    </row>
    <row r="28" spans="1:13" ht="18" customHeight="1" x14ac:dyDescent="0.25">
      <c r="A28" s="96"/>
      <c r="B28" s="125" t="s">
        <v>22</v>
      </c>
      <c r="C28" s="124"/>
      <c r="D28" s="102">
        <v>0</v>
      </c>
      <c r="E28" s="98" t="e">
        <f>IF(ISBLANK($B28), "", SUMIF(#REF!,$B28,Transactions!$C:$C))</f>
        <v>#REF!</v>
      </c>
      <c r="F28" s="103" t="e">
        <f t="shared" si="2"/>
        <v>#REF!</v>
      </c>
      <c r="G28" s="100"/>
      <c r="H28" s="125" t="s">
        <v>23</v>
      </c>
      <c r="I28" s="124"/>
      <c r="J28" s="102">
        <v>0</v>
      </c>
      <c r="K28" s="98" t="e">
        <f>IF(ISBLANK($H28), "", SUMIF(#REF!,$H28,Transactions!$D:$D))</f>
        <v>#REF!</v>
      </c>
      <c r="M28" s="103" t="e">
        <f t="shared" si="3"/>
        <v>#REF!</v>
      </c>
    </row>
    <row r="29" spans="1:13" ht="18" customHeight="1" x14ac:dyDescent="0.25">
      <c r="A29" s="96"/>
      <c r="B29" s="125" t="s">
        <v>24</v>
      </c>
      <c r="C29" s="124"/>
      <c r="D29" s="102">
        <v>0</v>
      </c>
      <c r="E29" s="98" t="e">
        <f>IF(ISBLANK($B29), "", SUMIF(#REF!,$B29,Transactions!$C:$C))</f>
        <v>#REF!</v>
      </c>
      <c r="F29" s="103" t="e">
        <f t="shared" si="2"/>
        <v>#REF!</v>
      </c>
      <c r="G29" s="100"/>
      <c r="H29" s="125" t="s">
        <v>25</v>
      </c>
      <c r="I29" s="124"/>
      <c r="J29" s="102">
        <v>0</v>
      </c>
      <c r="K29" s="98" t="e">
        <f>IF(ISBLANK($H29), "", SUMIF(#REF!,$H29,Transactions!$D:$D))</f>
        <v>#REF!</v>
      </c>
      <c r="M29" s="103" t="e">
        <f t="shared" si="3"/>
        <v>#REF!</v>
      </c>
    </row>
    <row r="30" spans="1:13" ht="18" customHeight="1" x14ac:dyDescent="0.25">
      <c r="A30" s="73"/>
      <c r="B30" s="125" t="s">
        <v>26</v>
      </c>
      <c r="C30" s="124"/>
      <c r="D30" s="102">
        <v>0</v>
      </c>
      <c r="E30" s="98" t="e">
        <f>IF(ISBLANK($B30), "", SUMIF(#REF!,$B30,Transactions!$C:$C))</f>
        <v>#REF!</v>
      </c>
      <c r="F30" s="103" t="e">
        <f t="shared" si="2"/>
        <v>#REF!</v>
      </c>
      <c r="G30" s="104"/>
      <c r="H30" s="125" t="s">
        <v>27</v>
      </c>
      <c r="I30" s="124"/>
      <c r="J30" s="102">
        <v>0</v>
      </c>
      <c r="K30" s="98" t="e">
        <f>IF(ISBLANK($H30), "", SUMIF(#REF!,$H30,Transactions!$D:$D))</f>
        <v>#REF!</v>
      </c>
      <c r="M30" s="103" t="e">
        <f t="shared" si="3"/>
        <v>#REF!</v>
      </c>
    </row>
    <row r="31" spans="1:13" ht="18" customHeight="1" x14ac:dyDescent="0.25">
      <c r="A31" s="73"/>
      <c r="B31" s="125" t="s">
        <v>28</v>
      </c>
      <c r="C31" s="124"/>
      <c r="D31" s="102">
        <v>0</v>
      </c>
      <c r="E31" s="98" t="e">
        <f>IF(ISBLANK($B31), "", SUMIF(#REF!,$B31,Transactions!$C:$C))</f>
        <v>#REF!</v>
      </c>
      <c r="F31" s="103" t="e">
        <f t="shared" si="2"/>
        <v>#REF!</v>
      </c>
      <c r="G31" s="104"/>
      <c r="H31" s="125" t="s">
        <v>29</v>
      </c>
      <c r="I31" s="124"/>
      <c r="J31" s="102">
        <v>0</v>
      </c>
      <c r="K31" s="98" t="e">
        <f>IF(ISBLANK($H31), "", SUMIF(#REF!,$H31,Transactions!$D:$D))</f>
        <v>#REF!</v>
      </c>
      <c r="M31" s="103" t="e">
        <f t="shared" si="3"/>
        <v>#REF!</v>
      </c>
    </row>
    <row r="32" spans="1:13" ht="18" customHeight="1" x14ac:dyDescent="0.25">
      <c r="A32" s="73"/>
      <c r="B32" s="125" t="s">
        <v>30</v>
      </c>
      <c r="C32" s="124"/>
      <c r="D32" s="102">
        <v>0</v>
      </c>
      <c r="E32" s="98" t="e">
        <f>IF(ISBLANK($B32), "", SUMIF(#REF!,$B32,Transactions!$C:$C))</f>
        <v>#REF!</v>
      </c>
      <c r="F32" s="103" t="e">
        <f t="shared" si="2"/>
        <v>#REF!</v>
      </c>
      <c r="G32" s="104"/>
      <c r="H32" s="125" t="s">
        <v>31</v>
      </c>
      <c r="I32" s="124"/>
      <c r="J32" s="102">
        <v>0</v>
      </c>
      <c r="K32" s="98" t="e">
        <f>IF(ISBLANK($H32), "", SUMIF(#REF!,$H32,Transactions!$D:$D))</f>
        <v>#REF!</v>
      </c>
      <c r="M32" s="103" t="e">
        <f t="shared" si="3"/>
        <v>#REF!</v>
      </c>
    </row>
    <row r="33" spans="1:13" ht="18" customHeight="1" x14ac:dyDescent="0.25">
      <c r="A33" s="73"/>
      <c r="B33" s="125" t="s">
        <v>32</v>
      </c>
      <c r="C33" s="124"/>
      <c r="D33" s="102">
        <v>0</v>
      </c>
      <c r="E33" s="98" t="e">
        <f>IF(ISBLANK($B33), "", SUMIF(#REF!,$B33,Transactions!$C:$C))</f>
        <v>#REF!</v>
      </c>
      <c r="F33" s="103" t="e">
        <f t="shared" si="2"/>
        <v>#REF!</v>
      </c>
      <c r="G33" s="104"/>
      <c r="H33" s="125" t="s">
        <v>33</v>
      </c>
      <c r="I33" s="124"/>
      <c r="J33" s="105">
        <v>0</v>
      </c>
      <c r="K33" s="98" t="e">
        <f>IF(ISBLANK($H33), "", SUMIF(#REF!,$H33,Transactions!$D:$D))</f>
        <v>#REF!</v>
      </c>
      <c r="M33" s="103" t="e">
        <f t="shared" si="3"/>
        <v>#REF!</v>
      </c>
    </row>
    <row r="34" spans="1:13" ht="18" customHeight="1" x14ac:dyDescent="0.4">
      <c r="A34" s="73"/>
      <c r="B34" s="125" t="s">
        <v>34</v>
      </c>
      <c r="C34" s="124"/>
      <c r="D34" s="102">
        <v>0</v>
      </c>
      <c r="E34" s="98" t="e">
        <f>IF(ISBLANK($B34), "", SUMIF(#REF!,$B34,Transactions!$C:$C))</f>
        <v>#REF!</v>
      </c>
      <c r="F34" s="103" t="e">
        <f t="shared" si="2"/>
        <v>#REF!</v>
      </c>
      <c r="G34" s="106"/>
      <c r="H34" s="123"/>
      <c r="I34" s="124"/>
      <c r="J34" s="107"/>
      <c r="K34" s="98" t="str">
        <f>IF(ISBLANK($H34), "", SUMIF(#REF!,$H34,Transactions!$D:$D))</f>
        <v/>
      </c>
      <c r="L34" s="103" t="str">
        <f t="shared" ref="L34:L41" si="4">IF(ISBLANK($H34), "", K34-J34)</f>
        <v/>
      </c>
      <c r="M34" s="73"/>
    </row>
    <row r="35" spans="1:13" ht="18" customHeight="1" x14ac:dyDescent="0.4">
      <c r="A35" s="73"/>
      <c r="B35" s="125" t="s">
        <v>35</v>
      </c>
      <c r="C35" s="124"/>
      <c r="D35" s="102">
        <v>0</v>
      </c>
      <c r="E35" s="98" t="e">
        <f>IF(ISBLANK($B35), "", SUMIF(#REF!,$B35,Transactions!$C:$C))</f>
        <v>#REF!</v>
      </c>
      <c r="F35" s="103" t="e">
        <f t="shared" si="2"/>
        <v>#REF!</v>
      </c>
      <c r="G35" s="104"/>
      <c r="H35" s="123"/>
      <c r="I35" s="124"/>
      <c r="J35" s="107"/>
      <c r="K35" s="98" t="str">
        <f>IF(ISBLANK($H35), "", SUMIF(#REF!,$H35,Transactions!$D:$D))</f>
        <v/>
      </c>
      <c r="L35" s="103" t="str">
        <f t="shared" si="4"/>
        <v/>
      </c>
      <c r="M35" s="73"/>
    </row>
    <row r="36" spans="1:13" ht="18" customHeight="1" x14ac:dyDescent="0.4">
      <c r="A36" s="73"/>
      <c r="B36" s="125" t="s">
        <v>36</v>
      </c>
      <c r="C36" s="124"/>
      <c r="D36" s="102">
        <v>0</v>
      </c>
      <c r="E36" s="98" t="e">
        <f>IF(ISBLANK($B36), "", SUMIF(#REF!,$B36,Transactions!$C:$C))</f>
        <v>#REF!</v>
      </c>
      <c r="F36" s="103" t="e">
        <f t="shared" si="2"/>
        <v>#REF!</v>
      </c>
      <c r="G36" s="104"/>
      <c r="H36" s="123"/>
      <c r="I36" s="124"/>
      <c r="J36" s="107"/>
      <c r="K36" s="98" t="str">
        <f>IF(ISBLANK($H36), "", SUMIF(#REF!,$H36,Transactions!$D:$D))</f>
        <v/>
      </c>
      <c r="L36" s="103" t="str">
        <f t="shared" si="4"/>
        <v/>
      </c>
      <c r="M36" s="73"/>
    </row>
    <row r="37" spans="1:13" ht="18" customHeight="1" x14ac:dyDescent="0.4">
      <c r="A37" s="73"/>
      <c r="B37" s="125" t="s">
        <v>37</v>
      </c>
      <c r="C37" s="124"/>
      <c r="D37" s="102">
        <v>0</v>
      </c>
      <c r="E37" s="98" t="e">
        <f>IF(ISBLANK($B37), "", SUMIF(#REF!,$B37,Transactions!$C:$C))</f>
        <v>#REF!</v>
      </c>
      <c r="F37" s="103" t="e">
        <f t="shared" si="2"/>
        <v>#REF!</v>
      </c>
      <c r="G37" s="104"/>
      <c r="H37" s="123"/>
      <c r="I37" s="124"/>
      <c r="J37" s="107"/>
      <c r="K37" s="98" t="str">
        <f>IF(ISBLANK($H37), "", SUMIF(#REF!,$H37,Transactions!$D:$D))</f>
        <v/>
      </c>
      <c r="L37" s="103" t="str">
        <f t="shared" si="4"/>
        <v/>
      </c>
      <c r="M37" s="73"/>
    </row>
    <row r="38" spans="1:13" ht="18" customHeight="1" x14ac:dyDescent="0.4">
      <c r="A38" s="73"/>
      <c r="B38" s="125" t="s">
        <v>31</v>
      </c>
      <c r="C38" s="124"/>
      <c r="D38" s="102">
        <v>0</v>
      </c>
      <c r="E38" s="98" t="e">
        <f>IF(ISBLANK($B38), "", SUMIF(#REF!,$B38,Transactions!$C:$C))</f>
        <v>#REF!</v>
      </c>
      <c r="F38" s="103" t="e">
        <f t="shared" si="2"/>
        <v>#REF!</v>
      </c>
      <c r="G38" s="104"/>
      <c r="H38" s="123"/>
      <c r="I38" s="124"/>
      <c r="J38" s="107"/>
      <c r="K38" s="98" t="str">
        <f>IF(ISBLANK($H38), "", SUMIF(#REF!,$H38,Transactions!$D:$D))</f>
        <v/>
      </c>
      <c r="L38" s="103" t="str">
        <f t="shared" si="4"/>
        <v/>
      </c>
      <c r="M38" s="73"/>
    </row>
    <row r="39" spans="1:13" ht="18" customHeight="1" x14ac:dyDescent="0.4">
      <c r="A39" s="73"/>
      <c r="B39" s="125" t="s">
        <v>38</v>
      </c>
      <c r="C39" s="124"/>
      <c r="D39" s="102">
        <v>0</v>
      </c>
      <c r="E39" s="98" t="e">
        <f>IF(ISBLANK($B39), "", SUMIF(#REF!,$B39,Transactions!$C:$C))</f>
        <v>#REF!</v>
      </c>
      <c r="F39" s="103" t="e">
        <f t="shared" si="2"/>
        <v>#REF!</v>
      </c>
      <c r="G39" s="104"/>
      <c r="H39" s="123"/>
      <c r="I39" s="124"/>
      <c r="J39" s="107"/>
      <c r="K39" s="98" t="str">
        <f>IF(ISBLANK($H39), "", SUMIF(#REF!,$H39,Transactions!$D:$D))</f>
        <v/>
      </c>
      <c r="L39" s="103" t="str">
        <f t="shared" si="4"/>
        <v/>
      </c>
      <c r="M39" s="73"/>
    </row>
    <row r="40" spans="1:13" ht="18" customHeight="1" x14ac:dyDescent="0.4">
      <c r="A40" s="73"/>
      <c r="B40" s="125" t="s">
        <v>39</v>
      </c>
      <c r="C40" s="124"/>
      <c r="D40" s="108">
        <v>0</v>
      </c>
      <c r="E40" s="98" t="e">
        <f>IF(ISBLANK($B40), "", SUMIF(#REF!,$B40,Transactions!$C:$C))</f>
        <v>#REF!</v>
      </c>
      <c r="F40" s="103" t="e">
        <f t="shared" si="2"/>
        <v>#REF!</v>
      </c>
      <c r="G40" s="104"/>
      <c r="H40" s="123"/>
      <c r="I40" s="124"/>
      <c r="J40" s="107"/>
      <c r="K40" s="98" t="str">
        <f>IF(ISBLANK($H40), "", SUMIF(#REF!,$H40,Transactions!$D:$D))</f>
        <v/>
      </c>
      <c r="L40" s="103" t="str">
        <f t="shared" si="4"/>
        <v/>
      </c>
      <c r="M40" s="73"/>
    </row>
    <row r="41" spans="1:13" ht="18" customHeight="1" x14ac:dyDescent="0.4">
      <c r="A41" s="73"/>
      <c r="B41" s="125" t="s">
        <v>40</v>
      </c>
      <c r="C41" s="124"/>
      <c r="D41" s="108">
        <v>0</v>
      </c>
      <c r="E41" s="98" t="e">
        <f>IF(ISBLANK($B41), "", SUMIF(#REF!,$B41,Transactions!$C:$C))</f>
        <v>#REF!</v>
      </c>
      <c r="F41" s="103" t="e">
        <f t="shared" si="2"/>
        <v>#REF!</v>
      </c>
      <c r="G41" s="104"/>
      <c r="H41" s="123"/>
      <c r="I41" s="124"/>
      <c r="J41" s="107"/>
      <c r="K41" s="98" t="str">
        <f>IF(ISBLANK($H41), "", SUMIF(#REF!,$H41,Transactions!$D:$D))</f>
        <v/>
      </c>
      <c r="L41" s="103" t="str">
        <f t="shared" si="4"/>
        <v/>
      </c>
      <c r="M41" s="73"/>
    </row>
    <row r="42" spans="1:13" ht="18" customHeight="1" x14ac:dyDescent="0.4">
      <c r="A42" s="73"/>
      <c r="B42" s="109"/>
      <c r="C42" s="109"/>
      <c r="D42" s="108"/>
      <c r="E42" s="98"/>
      <c r="F42" s="103"/>
      <c r="G42" s="104"/>
      <c r="H42" s="110"/>
      <c r="I42" s="110"/>
      <c r="J42" s="107"/>
      <c r="K42" s="98"/>
      <c r="L42" s="103"/>
      <c r="M42" s="73"/>
    </row>
    <row r="43" spans="1:13" ht="18" customHeight="1" x14ac:dyDescent="0.4">
      <c r="A43" s="73"/>
      <c r="B43" s="109"/>
      <c r="C43" s="109"/>
      <c r="D43" s="108"/>
      <c r="E43" s="98"/>
      <c r="F43" s="103"/>
      <c r="G43" s="104"/>
      <c r="H43" s="110"/>
      <c r="I43" s="110"/>
      <c r="J43" s="107"/>
      <c r="K43" s="98"/>
      <c r="L43" s="103"/>
      <c r="M43" s="73"/>
    </row>
    <row r="44" spans="1:13" ht="18" customHeight="1" x14ac:dyDescent="0.4">
      <c r="A44" s="73"/>
      <c r="B44" s="125"/>
      <c r="C44" s="124"/>
      <c r="D44" s="102"/>
      <c r="E44" s="98" t="str">
        <f>IF(ISBLANK($B44), "", SUMIF(#REF!,$B44,Transactions!$C:$C))</f>
        <v/>
      </c>
      <c r="F44" s="103" t="str">
        <f>IF(ISBLANK($B44), "", D44-E44)</f>
        <v/>
      </c>
      <c r="G44" s="104"/>
      <c r="H44" s="123"/>
      <c r="I44" s="124"/>
      <c r="J44" s="107"/>
      <c r="K44" s="98" t="str">
        <f>IF(ISBLANK($H44), "", SUMIF(#REF!,$H44,Transactions!$D:$D))</f>
        <v/>
      </c>
      <c r="L44" s="103" t="str">
        <f>IF(ISBLANK($H44), "", K44-J44)</f>
        <v/>
      </c>
      <c r="M44" s="73"/>
    </row>
  </sheetData>
  <mergeCells count="54">
    <mergeCell ref="B44:C44"/>
    <mergeCell ref="B34:C34"/>
    <mergeCell ref="B35:C35"/>
    <mergeCell ref="B36:C36"/>
    <mergeCell ref="B37:C37"/>
    <mergeCell ref="B38:C38"/>
    <mergeCell ref="B39:C39"/>
    <mergeCell ref="B40:C40"/>
    <mergeCell ref="B2:H2"/>
    <mergeCell ref="I2:L2"/>
    <mergeCell ref="B3:G4"/>
    <mergeCell ref="I3:L3"/>
    <mergeCell ref="I4:M5"/>
    <mergeCell ref="B5:G6"/>
    <mergeCell ref="J8:K8"/>
    <mergeCell ref="D12:D15"/>
    <mergeCell ref="E12:E15"/>
    <mergeCell ref="I13:K13"/>
    <mergeCell ref="I14:K14"/>
    <mergeCell ref="I15:K15"/>
    <mergeCell ref="I16:K16"/>
    <mergeCell ref="I17:K17"/>
    <mergeCell ref="B20:F20"/>
    <mergeCell ref="D21:F21"/>
    <mergeCell ref="J21:L21"/>
    <mergeCell ref="D22:F22"/>
    <mergeCell ref="J22:L22"/>
    <mergeCell ref="D23:F23"/>
    <mergeCell ref="J23:L23"/>
    <mergeCell ref="H29:I29"/>
    <mergeCell ref="H30:I30"/>
    <mergeCell ref="B24:C24"/>
    <mergeCell ref="B27:C27"/>
    <mergeCell ref="H27:I27"/>
    <mergeCell ref="B28:C28"/>
    <mergeCell ref="H28:I28"/>
    <mergeCell ref="B29:C29"/>
    <mergeCell ref="B30:C30"/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B41:C41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Osei, Emmanuel</cp:lastModifiedBy>
  <dcterms:created xsi:type="dcterms:W3CDTF">2025-04-25T13:48:34Z</dcterms:created>
  <dcterms:modified xsi:type="dcterms:W3CDTF">2025-05-16T10:42:20Z</dcterms:modified>
</cp:coreProperties>
</file>