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750" windowHeight="11925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52511"/>
</workbook>
</file>

<file path=xl/calcChain.xml><?xml version="1.0" encoding="utf-8"?>
<calcChain xmlns="http://schemas.openxmlformats.org/spreadsheetml/2006/main">
  <c r="L44" i="3" l="1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I21" i="3"/>
  <c r="C21" i="3"/>
  <c r="D17" i="3"/>
  <c r="I16" i="3"/>
  <c r="D1" i="1"/>
  <c r="C1" i="1"/>
  <c r="E12" i="3"/>
  <c r="D12" i="3"/>
  <c r="J22" i="3"/>
  <c r="D21" i="3"/>
  <c r="D22" i="3"/>
  <c r="J21" i="3"/>
  <c r="E26" i="3" l="1"/>
  <c r="C22" i="3" s="1"/>
  <c r="K26" i="3"/>
  <c r="I22" i="3" s="1"/>
  <c r="M26" i="3"/>
  <c r="F26" i="3"/>
  <c r="E17" i="3"/>
  <c r="I15" i="3" s="1"/>
  <c r="I13" i="3" l="1"/>
  <c r="I14" i="3" s="1"/>
</calcChain>
</file>

<file path=xl/sharedStrings.xml><?xml version="1.0" encoding="utf-8"?>
<sst xmlns="http://schemas.openxmlformats.org/spreadsheetml/2006/main" count="85" uniqueCount="65">
  <si>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</si>
  <si>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</si>
  <si>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</si>
  <si>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</si>
  <si>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</si>
  <si>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</si>
  <si>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</si>
  <si>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</si>
  <si>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</si>
  <si>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</si>
  <si>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</si>
  <si>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</si>
  <si>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</si>
  <si>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</si>
  <si>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</si>
  <si>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</si>
  <si>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</si>
  <si>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</si>
  <si>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</si>
  <si>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</si>
  <si>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</si>
  <si>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</si>
  <si>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</si>
  <si>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</si>
  <si>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</si>
  <si>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</si>
  <si>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</si>
  <si>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</si>
  <si>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</si>
  <si>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</si>
  <si>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</si>
  <si>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</si>
  <si>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</si>
  <si>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</si>
  <si>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</si>
  <si>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</si>
  <si>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</si>
  <si>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</si>
  <si>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</si>
  <si>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</si>
  <si>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</si>
  <si>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</si>
  <si>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</si>
  <si>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</si>
  <si>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</si>
  <si>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</si>
  <si>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</si>
  <si>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13/01/2025</t>
  </si>
  <si>
    <t>pay water bill</t>
  </si>
  <si>
    <t>Sold 4 Chickens</t>
  </si>
  <si>
    <t>14/01/2025</t>
  </si>
  <si>
    <t>Buy Charcoal</t>
  </si>
  <si>
    <t>15/01/2025</t>
  </si>
  <si>
    <t>Sold 5 Chickens</t>
  </si>
  <si>
    <t>buy vaccines</t>
  </si>
  <si>
    <t>16/01/2025</t>
  </si>
  <si>
    <t>Sold 10 Chickens</t>
  </si>
  <si>
    <t>of finisher feeds</t>
  </si>
  <si>
    <t>Bought 2 bags</t>
  </si>
  <si>
    <t>17/01/2025</t>
  </si>
  <si>
    <t>Sold 7 Chickens</t>
  </si>
  <si>
    <t>18/01/2025</t>
  </si>
  <si>
    <t>Paid labor</t>
  </si>
  <si>
    <t>buy electricity</t>
  </si>
  <si>
    <t>MY BUSINESS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</si>
</sst>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  <numFmt numFmtId="173" formatCode="&quot;$&quot;#,##0.00"/>
  </numFmts>
  <fonts count="47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3" borderId="0" xfId="0" applyFont="1" applyFill="1" applyAlignment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/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 applyAlignme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 applyAlignment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 applyAlignme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16" fillId="7" borderId="9" xfId="0" applyFont="1" applyFill="1" applyBorder="1" applyAlignment="1"/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16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 applyAlignment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38" fillId="0" borderId="15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 applyAlignment="1"/>
    <xf numFmtId="167" fontId="44" fillId="0" borderId="25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 applyAlignment="1"/>
    <xf numFmtId="167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 applyFont="1" applyAlignment="1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 applyAlignment="1"/>
    <xf numFmtId="0" fontId="1" fillId="0" borderId="7" xfId="0" applyFont="1" applyBorder="1"/>
    <xf numFmtId="0" fontId="9" fillId="0" borderId="0" xfId="0" applyFont="1" applyAlignme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 applyAlignment="1"/>
    <xf numFmtId="0" fontId="36" fillId="0" borderId="0" xfId="0" applyFont="1" applyAlignment="1">
      <alignment horizontal="left" vertical="top"/>
    </xf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 applyAlignment="1"/>
    <xf numFmtId="173" fontId="9" fillId="4" borderId="0" xfId="0" applyNumberFormat="1" applyFont="1" applyFill="1" applyAlignment="1">
      <alignment vertical="center"/>
    </xf>
    <xf numFmtId="173" fontId="8" fillId="2" borderId="2" xfId="0" applyNumberFormat="1" applyFont="1" applyFill="1" applyBorder="1" applyAlignment="1">
      <alignment horizontal="left" vertical="center"/>
    </xf>
    <xf numFmtId="173" fontId="9" fillId="2" borderId="0" xfId="0" applyNumberFormat="1" applyFont="1" applyFill="1" applyAlignment="1">
      <alignment vertical="center"/>
    </xf>
    <xf numFmtId="173" fontId="8" fillId="3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7" sqref="E17"/>
    </sheetView>
  </sheetViews>
  <sheetFormatPr defaultColWidth="12.5703125" defaultRowHeight="15.75" customHeight="1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129.92000000000002</v>
      </c>
      <c r="D1" s="4">
        <f t="shared" si="0"/>
        <v>311.8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55">
        <v>57.74</v>
      </c>
      <c r="F3" s="16"/>
    </row>
    <row r="4" spans="1:6" ht="19.5" customHeight="1">
      <c r="A4" s="17" t="s">
        <v>47</v>
      </c>
      <c r="B4" s="18" t="s">
        <v>48</v>
      </c>
      <c r="C4" s="156">
        <v>8.66</v>
      </c>
      <c r="D4" s="20"/>
      <c r="E4" s="157">
        <v>49.08</v>
      </c>
      <c r="F4" s="16"/>
    </row>
    <row r="5" spans="1:6" ht="19.5" customHeight="1">
      <c r="A5" s="22" t="s">
        <v>47</v>
      </c>
      <c r="B5" s="18" t="s">
        <v>49</v>
      </c>
      <c r="C5" s="19"/>
      <c r="D5" s="158">
        <v>34.64</v>
      </c>
      <c r="E5" s="157">
        <v>83.72</v>
      </c>
      <c r="F5" s="16"/>
    </row>
    <row r="6" spans="1:6" ht="19.5" customHeight="1">
      <c r="A6" s="17" t="s">
        <v>50</v>
      </c>
      <c r="B6" s="18" t="s">
        <v>49</v>
      </c>
      <c r="C6" s="19"/>
      <c r="D6" s="158">
        <v>51.97</v>
      </c>
      <c r="E6" s="157">
        <v>141.46</v>
      </c>
      <c r="F6" s="16"/>
    </row>
    <row r="7" spans="1:6" ht="19.5" customHeight="1">
      <c r="A7" s="17" t="s">
        <v>50</v>
      </c>
      <c r="B7" s="18" t="s">
        <v>51</v>
      </c>
      <c r="C7" s="156">
        <v>11.55</v>
      </c>
      <c r="D7" s="20"/>
      <c r="E7" s="157">
        <v>124.14</v>
      </c>
      <c r="F7" s="16"/>
    </row>
    <row r="8" spans="1:6" ht="19.5" customHeight="1">
      <c r="A8" s="17" t="s">
        <v>52</v>
      </c>
      <c r="B8" s="18" t="s">
        <v>53</v>
      </c>
      <c r="C8" s="19"/>
      <c r="D8" s="158">
        <v>43.31</v>
      </c>
      <c r="E8" s="157">
        <v>167.45</v>
      </c>
      <c r="F8" s="16"/>
    </row>
    <row r="9" spans="1:6" ht="19.5" customHeight="1">
      <c r="A9" s="17" t="s">
        <v>52</v>
      </c>
      <c r="B9" s="18" t="s">
        <v>54</v>
      </c>
      <c r="C9" s="156">
        <v>5.77</v>
      </c>
      <c r="D9" s="20"/>
      <c r="E9" s="157">
        <v>161.66999999999999</v>
      </c>
      <c r="F9" s="16"/>
    </row>
    <row r="10" spans="1:6" ht="19.5" customHeight="1">
      <c r="A10" s="17" t="s">
        <v>55</v>
      </c>
      <c r="B10" s="18" t="s">
        <v>56</v>
      </c>
      <c r="C10" s="19"/>
      <c r="D10" s="158">
        <v>86.61</v>
      </c>
      <c r="E10" s="157">
        <v>248.28</v>
      </c>
      <c r="F10" s="16"/>
    </row>
    <row r="11" spans="1:6" ht="19.5" customHeight="1">
      <c r="A11" s="17" t="s">
        <v>55</v>
      </c>
      <c r="B11" s="24" t="s">
        <v>58</v>
      </c>
      <c r="C11" s="19"/>
      <c r="D11" s="20"/>
      <c r="E11" s="21"/>
      <c r="F11" s="16"/>
    </row>
    <row r="12" spans="1:6" ht="19.5" customHeight="1">
      <c r="A12" s="17"/>
      <c r="B12" s="24" t="s">
        <v>57</v>
      </c>
      <c r="C12" s="156">
        <v>80.84</v>
      </c>
      <c r="D12" s="20"/>
      <c r="E12" s="157">
        <v>167.48</v>
      </c>
      <c r="F12" s="25"/>
    </row>
    <row r="13" spans="1:6" ht="19.5" customHeight="1">
      <c r="A13" s="17" t="s">
        <v>59</v>
      </c>
      <c r="B13" s="18" t="s">
        <v>60</v>
      </c>
      <c r="C13" s="19"/>
      <c r="D13" s="158">
        <v>60.63</v>
      </c>
      <c r="E13" s="157">
        <v>228.08</v>
      </c>
      <c r="F13" s="25"/>
    </row>
    <row r="14" spans="1:6" ht="19.5" customHeight="1">
      <c r="A14" s="17" t="s">
        <v>61</v>
      </c>
      <c r="B14" s="24" t="s">
        <v>62</v>
      </c>
      <c r="C14" s="156">
        <v>11.55</v>
      </c>
      <c r="D14" s="26"/>
      <c r="E14" s="157">
        <v>216.53</v>
      </c>
      <c r="F14" s="25"/>
    </row>
    <row r="15" spans="1:6" ht="19.5" customHeight="1">
      <c r="A15" s="17" t="s">
        <v>61</v>
      </c>
      <c r="B15" s="24" t="s">
        <v>49</v>
      </c>
      <c r="C15" s="19"/>
      <c r="D15" s="158">
        <v>34.64</v>
      </c>
      <c r="E15" s="157">
        <v>251.17</v>
      </c>
      <c r="F15" s="25"/>
    </row>
    <row r="16" spans="1:6" ht="19.5" customHeight="1">
      <c r="A16" s="27" t="s">
        <v>61</v>
      </c>
      <c r="B16" s="24" t="s">
        <v>63</v>
      </c>
      <c r="C16" s="156">
        <v>11.55</v>
      </c>
      <c r="D16" s="26"/>
      <c r="E16" s="157">
        <v>239.62</v>
      </c>
      <c r="F16" s="25"/>
    </row>
    <row r="17" spans="1:6" ht="19.5" customHeight="1">
      <c r="A17" s="27" t="s">
        <v>64</v>
      </c>
      <c r="B17" s="24"/>
      <c r="C17" s="19"/>
      <c r="D17" s="26"/>
      <c r="E17" s="157">
        <v>239.62</v>
      </c>
      <c r="F17" s="25"/>
    </row>
    <row r="18" spans="1:6" ht="19.5" customHeight="1">
      <c r="A18" s="27"/>
      <c r="B18" s="24"/>
      <c r="C18" s="19"/>
      <c r="D18" s="26"/>
      <c r="E18" s="23"/>
      <c r="F18" s="25"/>
    </row>
    <row r="19" spans="1:6" ht="19.5" customHeight="1">
      <c r="A19" s="27"/>
      <c r="B19" s="24"/>
      <c r="C19" s="19"/>
      <c r="D19" s="26"/>
      <c r="E19" s="23"/>
      <c r="F19" s="25"/>
    </row>
    <row r="20" spans="1:6" ht="19.5" customHeight="1">
      <c r="A20" s="27"/>
      <c r="B20" s="24"/>
      <c r="C20" s="19"/>
      <c r="D20" s="26"/>
      <c r="E20" s="23"/>
      <c r="F20" s="25"/>
    </row>
    <row r="21" spans="1:6" ht="19.5" customHeight="1">
      <c r="A21" s="27"/>
      <c r="B21" s="24"/>
      <c r="C21" s="19"/>
      <c r="D21" s="26"/>
      <c r="E21" s="23"/>
      <c r="F21" s="25"/>
    </row>
    <row r="22" spans="1:6" ht="19.5" customHeight="1">
      <c r="A22" s="27"/>
      <c r="B22" s="24"/>
      <c r="C22" s="19"/>
      <c r="D22" s="26"/>
      <c r="E22" s="23"/>
      <c r="F22" s="25"/>
    </row>
    <row r="23" spans="1:6" ht="19.5" customHeight="1">
      <c r="A23" s="27"/>
      <c r="B23" s="24"/>
      <c r="C23" s="19"/>
      <c r="D23" s="26"/>
      <c r="E23" s="23"/>
      <c r="F23" s="25"/>
    </row>
    <row r="24" spans="1:6" ht="19.5" customHeight="1">
      <c r="A24" s="27"/>
      <c r="B24" s="24"/>
      <c r="C24" s="19"/>
      <c r="D24" s="26"/>
      <c r="E24" s="23"/>
      <c r="F24" s="25"/>
    </row>
    <row r="25" spans="1:6" ht="19.5" customHeight="1">
      <c r="A25" s="27"/>
      <c r="B25" s="24"/>
      <c r="C25" s="19"/>
      <c r="D25" s="26"/>
      <c r="E25" s="23"/>
      <c r="F25" s="25"/>
    </row>
    <row r="26" spans="1:6" ht="19.5" customHeight="1">
      <c r="A26" s="27"/>
      <c r="B26" s="24"/>
      <c r="C26" s="19"/>
      <c r="D26" s="26"/>
      <c r="E26" s="23"/>
      <c r="F26" s="25"/>
    </row>
    <row r="27" spans="1:6" ht="19.5" customHeight="1">
      <c r="A27" s="27"/>
      <c r="B27" s="24"/>
      <c r="C27" s="19"/>
      <c r="D27" s="26"/>
      <c r="E27" s="23"/>
      <c r="F27" s="25"/>
    </row>
    <row r="28" spans="1:6" ht="19.5" customHeight="1">
      <c r="A28" s="27"/>
      <c r="B28" s="24"/>
      <c r="C28" s="19"/>
      <c r="D28" s="26"/>
      <c r="E28" s="23"/>
      <c r="F28" s="25"/>
    </row>
    <row r="29" spans="1:6" ht="19.5" customHeight="1">
      <c r="A29" s="27"/>
      <c r="B29" s="24"/>
      <c r="C29" s="19"/>
      <c r="D29" s="26"/>
      <c r="E29" s="23"/>
      <c r="F29" s="25"/>
    </row>
    <row r="30" spans="1:6" ht="19.5" customHeight="1">
      <c r="A30" s="28"/>
      <c r="B30" s="29"/>
      <c r="C30" s="30"/>
      <c r="D30" s="31"/>
      <c r="E30" s="23"/>
      <c r="F3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"/>
  <sheetViews>
    <sheetView workbookViewId="0"/>
  </sheetViews>
  <sheetFormatPr defaultColWidth="12.5703125" defaultRowHeight="15.75" customHeight="1"/>
  <cols>
    <col min="3" max="3" width="14.42578125" customWidth="1"/>
  </cols>
  <sheetData>
    <row r="1" spans="1:3" ht="15.75" customHeight="1">
      <c r="A1" s="32" t="s">
        <v>7</v>
      </c>
      <c r="B1" s="32" t="s">
        <v>8</v>
      </c>
      <c r="C1" s="32" t="s">
        <v>9</v>
      </c>
    </row>
    <row r="2" spans="1:3" ht="15.75" customHeight="1">
      <c r="A2" s="32" t="s">
        <v>10</v>
      </c>
      <c r="B2" s="32">
        <v>100</v>
      </c>
      <c r="C2" s="32">
        <v>10</v>
      </c>
    </row>
    <row r="3" spans="1:3" ht="15.75" customHeight="1">
      <c r="A3" s="32" t="s">
        <v>11</v>
      </c>
      <c r="B3" s="32">
        <v>50</v>
      </c>
      <c r="C3" s="32">
        <v>1</v>
      </c>
    </row>
    <row r="4" spans="1:3" ht="15.75" customHeight="1">
      <c r="A4" s="32" t="s">
        <v>12</v>
      </c>
      <c r="B4" s="32">
        <v>9</v>
      </c>
      <c r="C4" s="32">
        <v>1</v>
      </c>
    </row>
    <row r="5" spans="1:3" ht="15.75" customHeight="1">
      <c r="B5" s="32">
        <v>159</v>
      </c>
      <c r="C5" s="32">
        <v>12</v>
      </c>
    </row>
    <row r="6" spans="1:3" ht="15.75" customHeight="1">
      <c r="B6" s="3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showGridLines="0" workbookViewId="0"/>
  </sheetViews>
  <sheetFormatPr defaultColWidth="12.5703125" defaultRowHeight="15.75" customHeight="1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>
      <c r="A1" s="33"/>
      <c r="B1" s="33"/>
      <c r="C1" s="33"/>
      <c r="D1" s="33"/>
      <c r="E1" s="33"/>
      <c r="F1" s="33"/>
      <c r="G1" s="34"/>
      <c r="H1" s="33"/>
      <c r="I1" s="33"/>
      <c r="J1" s="33"/>
      <c r="K1" s="33"/>
      <c r="L1" s="33"/>
      <c r="M1" s="33"/>
    </row>
    <row r="2" spans="1:13" ht="21" customHeight="1">
      <c r="A2" s="35"/>
      <c r="B2" s="129" t="s">
        <v>13</v>
      </c>
      <c r="C2" s="130"/>
      <c r="D2" s="130"/>
      <c r="E2" s="130"/>
      <c r="F2" s="130"/>
      <c r="G2" s="130"/>
      <c r="H2" s="130"/>
      <c r="I2" s="131" t="s">
        <v>14</v>
      </c>
      <c r="J2" s="130"/>
      <c r="K2" s="130"/>
      <c r="L2" s="130"/>
      <c r="M2" s="35"/>
    </row>
    <row r="3" spans="1:13" ht="16.5" customHeight="1">
      <c r="A3" s="36"/>
      <c r="B3" s="132" t="s">
        <v>15</v>
      </c>
      <c r="C3" s="130"/>
      <c r="D3" s="130"/>
      <c r="E3" s="130"/>
      <c r="F3" s="130"/>
      <c r="G3" s="130"/>
      <c r="H3" s="37"/>
      <c r="I3" s="133" t="s">
        <v>16</v>
      </c>
      <c r="J3" s="130"/>
      <c r="K3" s="130"/>
      <c r="L3" s="130"/>
      <c r="M3" s="38"/>
    </row>
    <row r="4" spans="1:13" ht="10.5" customHeight="1">
      <c r="A4" s="36"/>
      <c r="B4" s="130"/>
      <c r="C4" s="130"/>
      <c r="D4" s="130"/>
      <c r="E4" s="130"/>
      <c r="F4" s="130"/>
      <c r="G4" s="130"/>
      <c r="H4" s="37"/>
      <c r="I4" s="134" t="s">
        <v>17</v>
      </c>
      <c r="J4" s="130"/>
      <c r="K4" s="130"/>
      <c r="L4" s="130"/>
      <c r="M4" s="130"/>
    </row>
    <row r="5" spans="1:13" ht="12.75">
      <c r="A5" s="36"/>
      <c r="B5" s="132" t="s">
        <v>18</v>
      </c>
      <c r="C5" s="130"/>
      <c r="D5" s="130"/>
      <c r="E5" s="130"/>
      <c r="F5" s="130"/>
      <c r="G5" s="130"/>
      <c r="H5" s="37"/>
      <c r="I5" s="130"/>
      <c r="J5" s="130"/>
      <c r="K5" s="130"/>
      <c r="L5" s="130"/>
      <c r="M5" s="130"/>
    </row>
    <row r="6" spans="1:13" ht="23.25" customHeight="1">
      <c r="A6" s="39"/>
      <c r="B6" s="130"/>
      <c r="C6" s="130"/>
      <c r="D6" s="130"/>
      <c r="E6" s="130"/>
      <c r="F6" s="130"/>
      <c r="G6" s="130"/>
      <c r="H6" s="40"/>
      <c r="I6" s="41"/>
      <c r="J6" s="41"/>
      <c r="K6" s="41"/>
      <c r="L6" s="41"/>
      <c r="M6" s="41"/>
    </row>
    <row r="7" spans="1:13" ht="9" customHeight="1">
      <c r="A7" s="42"/>
      <c r="B7" s="43"/>
      <c r="C7" s="43"/>
      <c r="D7" s="43"/>
      <c r="E7" s="44"/>
      <c r="F7" s="45"/>
      <c r="G7" s="46"/>
      <c r="H7" s="45"/>
      <c r="I7" s="45"/>
      <c r="J7" s="45"/>
      <c r="K7" s="45"/>
      <c r="L7" s="45"/>
      <c r="M7" s="45"/>
    </row>
    <row r="8" spans="1:13" ht="18" customHeight="1">
      <c r="A8" s="47"/>
      <c r="B8" s="48" t="s">
        <v>19</v>
      </c>
      <c r="C8" s="49"/>
      <c r="D8" s="49"/>
      <c r="E8" s="49"/>
      <c r="F8" s="45"/>
      <c r="G8" s="50"/>
      <c r="H8" s="45"/>
      <c r="I8" s="51"/>
      <c r="J8" s="135" t="s">
        <v>20</v>
      </c>
      <c r="K8" s="130"/>
      <c r="L8" s="52">
        <v>1000</v>
      </c>
      <c r="M8" s="45"/>
    </row>
    <row r="9" spans="1:13" ht="18" customHeight="1">
      <c r="A9" s="47"/>
      <c r="B9" s="49"/>
      <c r="C9" s="49"/>
      <c r="D9" s="49"/>
      <c r="E9" s="49"/>
      <c r="F9" s="45"/>
      <c r="G9" s="50"/>
      <c r="H9" s="45"/>
      <c r="I9" s="53"/>
      <c r="J9" s="45"/>
      <c r="K9" s="45"/>
      <c r="L9" s="50"/>
      <c r="M9" s="45"/>
    </row>
    <row r="10" spans="1:13" ht="18" hidden="1" customHeight="1">
      <c r="A10" s="45"/>
      <c r="B10" s="54"/>
      <c r="C10" s="54"/>
      <c r="D10" s="54"/>
      <c r="E10" s="54"/>
      <c r="F10" s="45"/>
      <c r="G10" s="50"/>
      <c r="H10" s="45"/>
      <c r="I10" s="53"/>
      <c r="J10" s="45"/>
      <c r="K10" s="45"/>
      <c r="L10" s="50"/>
      <c r="M10" s="45"/>
    </row>
    <row r="11" spans="1:13" ht="12" hidden="1" customHeight="1">
      <c r="A11" s="42"/>
      <c r="B11" s="55"/>
      <c r="C11" s="55"/>
      <c r="D11" s="56"/>
      <c r="E11" s="42"/>
      <c r="F11" s="42"/>
      <c r="G11" s="51"/>
      <c r="H11" s="57"/>
      <c r="I11" s="58"/>
      <c r="J11" s="58"/>
      <c r="K11" s="58"/>
      <c r="L11" s="59"/>
      <c r="M11" s="42"/>
    </row>
    <row r="12" spans="1:13" ht="18" hidden="1" customHeight="1">
      <c r="A12" s="51"/>
      <c r="B12" s="42"/>
      <c r="C12" s="51"/>
      <c r="D12" s="136" t="str">
        <f ca="1">IFERROR(__xludf.DUMMYFUNCTION("SPARKLINE(D17,{""charttype"",""column"";""ymin"", 0; ""ymax"",MAX(D17:E17);""firstcolor"",""#334960""})"),"")</f>
        <v/>
      </c>
      <c r="E12" s="138" t="str">
        <f ca="1">IFERROR(__xludf.DUMMYFUNCTION("SPARKLINE(E17,{""charttype"",""column"";""ymin"", 0; ""ymax"",max(D17:E17);""firstcolor"",""#f46524""})"),"")</f>
        <v/>
      </c>
      <c r="F12" s="42"/>
      <c r="G12" s="42"/>
      <c r="H12" s="60"/>
      <c r="I12" s="61"/>
      <c r="J12" s="61"/>
      <c r="K12" s="61"/>
      <c r="L12" s="62"/>
      <c r="M12" s="51"/>
    </row>
    <row r="13" spans="1:13" ht="18" hidden="1" customHeight="1">
      <c r="A13" s="51"/>
      <c r="B13" s="42"/>
      <c r="C13" s="63"/>
      <c r="D13" s="137"/>
      <c r="E13" s="130"/>
      <c r="F13" s="42"/>
      <c r="G13" s="42"/>
      <c r="H13" s="60"/>
      <c r="I13" s="139" t="str">
        <f>IFERROR(E17/D17-1, "")</f>
        <v/>
      </c>
      <c r="J13" s="130"/>
      <c r="K13" s="130"/>
      <c r="L13" s="62"/>
      <c r="M13" s="64"/>
    </row>
    <row r="14" spans="1:13" ht="24" hidden="1" customHeight="1">
      <c r="A14" s="42"/>
      <c r="B14" s="42"/>
      <c r="C14" s="63"/>
      <c r="D14" s="137"/>
      <c r="E14" s="130"/>
      <c r="F14" s="42"/>
      <c r="G14" s="42"/>
      <c r="H14" s="60"/>
      <c r="I14" s="140" t="str">
        <f>IF(I13 &lt; 0, "Decrease in total savings", "Increase in total savings")</f>
        <v>Increase in total savings</v>
      </c>
      <c r="J14" s="141"/>
      <c r="K14" s="141"/>
      <c r="L14" s="62"/>
      <c r="M14" s="65"/>
    </row>
    <row r="15" spans="1:13" ht="39.75" hidden="1" customHeight="1">
      <c r="A15" s="42"/>
      <c r="B15" s="42"/>
      <c r="C15" s="63"/>
      <c r="D15" s="137"/>
      <c r="E15" s="130"/>
      <c r="F15" s="42"/>
      <c r="G15" s="63"/>
      <c r="H15" s="60"/>
      <c r="I15" s="142">
        <f>IFERROR(E17-D17, 0)</f>
        <v>0</v>
      </c>
      <c r="J15" s="130"/>
      <c r="K15" s="130"/>
      <c r="L15" s="66"/>
      <c r="M15" s="65"/>
    </row>
    <row r="16" spans="1:13" ht="18" hidden="1" customHeight="1">
      <c r="A16" s="42"/>
      <c r="B16" s="55"/>
      <c r="C16" s="67"/>
      <c r="D16" s="68" t="s">
        <v>21</v>
      </c>
      <c r="E16" s="69" t="s">
        <v>22</v>
      </c>
      <c r="F16" s="67"/>
      <c r="G16" s="70"/>
      <c r="H16" s="60"/>
      <c r="I16" s="143" t="str">
        <f>IF(J15&lt;0, "Spent this month", "Saved this month")</f>
        <v>Saved this month</v>
      </c>
      <c r="J16" s="130"/>
      <c r="K16" s="130"/>
      <c r="L16" s="62"/>
      <c r="M16" s="71"/>
    </row>
    <row r="17" spans="1:13" ht="18" hidden="1" customHeight="1">
      <c r="A17" s="51"/>
      <c r="B17" s="42"/>
      <c r="C17" s="51"/>
      <c r="D17" s="72">
        <f>IF(ISBLANK(L8),0,L8)</f>
        <v>1000</v>
      </c>
      <c r="E17" s="73" t="e">
        <f>D17+(I22-C22)</f>
        <v>#REF!</v>
      </c>
      <c r="F17" s="51"/>
      <c r="G17" s="63"/>
      <c r="H17" s="60"/>
      <c r="I17" s="144"/>
      <c r="J17" s="130"/>
      <c r="K17" s="130"/>
      <c r="L17" s="62"/>
      <c r="M17" s="51"/>
    </row>
    <row r="18" spans="1:13" ht="12" hidden="1" customHeight="1">
      <c r="A18" s="51"/>
      <c r="B18" s="74"/>
      <c r="C18" s="74"/>
      <c r="D18" s="74"/>
      <c r="E18" s="74"/>
      <c r="F18" s="74"/>
      <c r="G18" s="51"/>
      <c r="H18" s="75"/>
      <c r="I18" s="76"/>
      <c r="J18" s="77"/>
      <c r="K18" s="76"/>
      <c r="L18" s="78"/>
      <c r="M18" s="51"/>
    </row>
    <row r="19" spans="1:13" ht="24" hidden="1" customHeight="1">
      <c r="A19" s="51"/>
      <c r="B19" s="74"/>
      <c r="C19" s="74"/>
      <c r="D19" s="74"/>
      <c r="E19" s="74"/>
      <c r="F19" s="74"/>
      <c r="G19" s="51"/>
      <c r="H19" s="51"/>
      <c r="I19" s="51"/>
      <c r="J19" s="79"/>
      <c r="K19" s="51"/>
      <c r="L19" s="51"/>
      <c r="M19" s="51"/>
    </row>
    <row r="20" spans="1:13" ht="24" hidden="1" customHeight="1">
      <c r="A20" s="80"/>
      <c r="B20" s="145" t="s">
        <v>23</v>
      </c>
      <c r="C20" s="130"/>
      <c r="D20" s="130"/>
      <c r="E20" s="130"/>
      <c r="F20" s="130"/>
      <c r="G20" s="80"/>
      <c r="H20" s="81" t="s">
        <v>3</v>
      </c>
      <c r="I20" s="81"/>
      <c r="J20" s="82"/>
      <c r="K20" s="80"/>
      <c r="L20" s="80"/>
      <c r="M20" s="80"/>
    </row>
    <row r="21" spans="1:13" ht="19.5" hidden="1" customHeight="1">
      <c r="A21" s="83"/>
      <c r="B21" s="84" t="s">
        <v>24</v>
      </c>
      <c r="C21" s="85">
        <f>D26</f>
        <v>0</v>
      </c>
      <c r="D21" s="146" t="str">
        <f ca="1">IFERROR(__xludf.DUMMYFUNCTION("SPARKLINE(C21,{""charttype"",""bar"";""max"",max(C21:C22);""color1"",""#AEB7C0""})"),"")</f>
        <v/>
      </c>
      <c r="E21" s="130"/>
      <c r="F21" s="130"/>
      <c r="G21" s="83"/>
      <c r="H21" s="84" t="s">
        <v>24</v>
      </c>
      <c r="I21" s="85">
        <f>J26</f>
        <v>0</v>
      </c>
      <c r="J21" s="146" t="str">
        <f ca="1">IFERROR(__xludf.DUMMYFUNCTION("SPARKLINE(I21,{""charttype"",""bar"";""max"",max(I21:I22);""color1"",""#AEB7C0""})"),"")</f>
        <v/>
      </c>
      <c r="K21" s="130"/>
      <c r="L21" s="130"/>
      <c r="M21" s="83"/>
    </row>
    <row r="22" spans="1:13" ht="19.5" customHeight="1">
      <c r="A22" s="86"/>
      <c r="B22" s="87" t="s">
        <v>23</v>
      </c>
      <c r="C22" s="88" t="e">
        <f>E26</f>
        <v>#REF!</v>
      </c>
      <c r="D22" s="147" t="str">
        <f ca="1">IFERROR(__xludf.DUMMYFUNCTION("SPARKLINE(C22,{""charttype"",""bar"";""max"",max(C21:C22);""color1"",""#334960""})"),"")</f>
        <v/>
      </c>
      <c r="E22" s="130"/>
      <c r="F22" s="130"/>
      <c r="G22" s="74"/>
      <c r="H22" s="87" t="s">
        <v>3</v>
      </c>
      <c r="I22" s="88" t="e">
        <f>K26</f>
        <v>#REF!</v>
      </c>
      <c r="J22" s="147" t="str">
        <f ca="1">IFERROR(__xludf.DUMMYFUNCTION("SPARKLINE(I22,{""charttype"",""bar"";""max"",max(I21:I22);""color1"",""#334960""})"),"")</f>
        <v/>
      </c>
      <c r="K22" s="130"/>
      <c r="L22" s="130"/>
      <c r="M22" s="86"/>
    </row>
    <row r="23" spans="1:13" ht="30" customHeight="1">
      <c r="A23" s="42"/>
      <c r="B23" s="89"/>
      <c r="C23" s="90"/>
      <c r="D23" s="148"/>
      <c r="E23" s="130"/>
      <c r="F23" s="130"/>
      <c r="G23" s="42"/>
      <c r="H23" s="89"/>
      <c r="I23" s="90"/>
      <c r="J23" s="148"/>
      <c r="K23" s="130"/>
      <c r="L23" s="130"/>
      <c r="M23" s="86"/>
    </row>
    <row r="24" spans="1:13" ht="29.25" customHeight="1">
      <c r="A24" s="91"/>
      <c r="B24" s="149" t="s">
        <v>23</v>
      </c>
      <c r="C24" s="130"/>
      <c r="D24" s="92"/>
      <c r="E24" s="92"/>
      <c r="F24" s="92"/>
      <c r="G24" s="93"/>
      <c r="H24" s="94" t="s">
        <v>3</v>
      </c>
      <c r="I24" s="95"/>
      <c r="J24" s="92"/>
      <c r="K24" s="92"/>
      <c r="L24" s="92"/>
      <c r="M24" s="91"/>
    </row>
    <row r="25" spans="1:13" ht="19.5" customHeight="1">
      <c r="A25" s="96"/>
      <c r="B25" s="97"/>
      <c r="C25" s="98"/>
      <c r="D25" s="97" t="s">
        <v>24</v>
      </c>
      <c r="E25" s="99" t="s">
        <v>25</v>
      </c>
      <c r="F25" s="99" t="s">
        <v>26</v>
      </c>
      <c r="G25" s="100"/>
      <c r="H25" s="101"/>
      <c r="I25" s="102"/>
      <c r="J25" s="97" t="s">
        <v>24</v>
      </c>
      <c r="K25" s="99" t="s">
        <v>25</v>
      </c>
      <c r="M25" s="99" t="s">
        <v>26</v>
      </c>
    </row>
    <row r="26" spans="1:13" ht="17.25" customHeight="1">
      <c r="A26" s="103"/>
      <c r="B26" s="104" t="s">
        <v>27</v>
      </c>
      <c r="C26" s="105"/>
      <c r="D26" s="106">
        <f t="shared" ref="D26:F26" si="0">SUM(D27:D44)</f>
        <v>0</v>
      </c>
      <c r="E26" s="106" t="e">
        <f t="shared" si="0"/>
        <v>#REF!</v>
      </c>
      <c r="F26" s="107" t="e">
        <f t="shared" si="0"/>
        <v>#REF!</v>
      </c>
      <c r="G26" s="108"/>
      <c r="H26" s="109" t="s">
        <v>27</v>
      </c>
      <c r="I26" s="110"/>
      <c r="J26" s="106">
        <f t="shared" ref="J26:K26" si="1">SUM(J27:J44)</f>
        <v>0</v>
      </c>
      <c r="K26" s="106" t="e">
        <f t="shared" si="1"/>
        <v>#REF!</v>
      </c>
      <c r="M26" s="107">
        <f>SUM(L27:L44)</f>
        <v>0</v>
      </c>
    </row>
    <row r="27" spans="1:13" ht="18" hidden="1" customHeight="1">
      <c r="A27" s="111"/>
      <c r="B27" s="150"/>
      <c r="C27" s="151"/>
      <c r="D27" s="112"/>
      <c r="E27" s="113" t="str">
        <f>IF(ISBLANK($B27), "", SUMIF(#REF!,$B27,Transactions!$C:$C))</f>
        <v/>
      </c>
      <c r="F27" s="114" t="str">
        <f t="shared" ref="F27:F41" si="2">IF(ISBLANK($B27), "", D27-E27)</f>
        <v/>
      </c>
      <c r="G27" s="115"/>
      <c r="H27" s="152"/>
      <c r="I27" s="153"/>
      <c r="J27" s="116"/>
      <c r="K27" s="113" t="str">
        <f>IF(ISBLANK($H27), "", SUMIF(#REF!,$H27,Transactions!$D:$D))</f>
        <v/>
      </c>
      <c r="M27" s="114" t="str">
        <f t="shared" ref="M27:M33" si="3">IF(ISBLANK($H27), "", K27-J27)</f>
        <v/>
      </c>
    </row>
    <row r="28" spans="1:13" ht="18" customHeight="1">
      <c r="A28" s="111"/>
      <c r="B28" s="127" t="s">
        <v>28</v>
      </c>
      <c r="C28" s="128"/>
      <c r="D28" s="117">
        <v>0</v>
      </c>
      <c r="E28" s="113" t="e">
        <f>IF(ISBLANK($B28), "", SUMIF(#REF!,$B28,Transactions!$C:$C))</f>
        <v>#REF!</v>
      </c>
      <c r="F28" s="118" t="e">
        <f t="shared" si="2"/>
        <v>#REF!</v>
      </c>
      <c r="G28" s="115"/>
      <c r="H28" s="127" t="s">
        <v>29</v>
      </c>
      <c r="I28" s="128"/>
      <c r="J28" s="117">
        <v>0</v>
      </c>
      <c r="K28" s="113" t="e">
        <f>IF(ISBLANK($H28), "", SUMIF(#REF!,$H28,Transactions!$D:$D))</f>
        <v>#REF!</v>
      </c>
      <c r="M28" s="118" t="e">
        <f t="shared" si="3"/>
        <v>#REF!</v>
      </c>
    </row>
    <row r="29" spans="1:13" ht="18" customHeight="1">
      <c r="A29" s="111"/>
      <c r="B29" s="127" t="s">
        <v>30</v>
      </c>
      <c r="C29" s="128"/>
      <c r="D29" s="117">
        <v>0</v>
      </c>
      <c r="E29" s="113" t="e">
        <f>IF(ISBLANK($B29), "", SUMIF(#REF!,$B29,Transactions!$C:$C))</f>
        <v>#REF!</v>
      </c>
      <c r="F29" s="118" t="e">
        <f t="shared" si="2"/>
        <v>#REF!</v>
      </c>
      <c r="G29" s="115"/>
      <c r="H29" s="127" t="s">
        <v>31</v>
      </c>
      <c r="I29" s="128"/>
      <c r="J29" s="117">
        <v>0</v>
      </c>
      <c r="K29" s="113" t="e">
        <f>IF(ISBLANK($H29), "", SUMIF(#REF!,$H29,Transactions!$D:$D))</f>
        <v>#REF!</v>
      </c>
      <c r="M29" s="118" t="e">
        <f t="shared" si="3"/>
        <v>#REF!</v>
      </c>
    </row>
    <row r="30" spans="1:13" ht="18" customHeight="1">
      <c r="A30" s="86"/>
      <c r="B30" s="127" t="s">
        <v>32</v>
      </c>
      <c r="C30" s="128"/>
      <c r="D30" s="117">
        <v>0</v>
      </c>
      <c r="E30" s="113" t="e">
        <f>IF(ISBLANK($B30), "", SUMIF(#REF!,$B30,Transactions!$C:$C))</f>
        <v>#REF!</v>
      </c>
      <c r="F30" s="118" t="e">
        <f t="shared" si="2"/>
        <v>#REF!</v>
      </c>
      <c r="G30" s="119"/>
      <c r="H30" s="127" t="s">
        <v>33</v>
      </c>
      <c r="I30" s="128"/>
      <c r="J30" s="117">
        <v>0</v>
      </c>
      <c r="K30" s="113" t="e">
        <f>IF(ISBLANK($H30), "", SUMIF(#REF!,$H30,Transactions!$D:$D))</f>
        <v>#REF!</v>
      </c>
      <c r="M30" s="118" t="e">
        <f t="shared" si="3"/>
        <v>#REF!</v>
      </c>
    </row>
    <row r="31" spans="1:13" ht="18" customHeight="1">
      <c r="A31" s="86"/>
      <c r="B31" s="127" t="s">
        <v>34</v>
      </c>
      <c r="C31" s="128"/>
      <c r="D31" s="117">
        <v>0</v>
      </c>
      <c r="E31" s="113" t="e">
        <f>IF(ISBLANK($B31), "", SUMIF(#REF!,$B31,Transactions!$C:$C))</f>
        <v>#REF!</v>
      </c>
      <c r="F31" s="118" t="e">
        <f t="shared" si="2"/>
        <v>#REF!</v>
      </c>
      <c r="G31" s="119"/>
      <c r="H31" s="127" t="s">
        <v>35</v>
      </c>
      <c r="I31" s="128"/>
      <c r="J31" s="117">
        <v>0</v>
      </c>
      <c r="K31" s="113" t="e">
        <f>IF(ISBLANK($H31), "", SUMIF(#REF!,$H31,Transactions!$D:$D))</f>
        <v>#REF!</v>
      </c>
      <c r="M31" s="118" t="e">
        <f t="shared" si="3"/>
        <v>#REF!</v>
      </c>
    </row>
    <row r="32" spans="1:13" ht="18" customHeight="1">
      <c r="A32" s="86"/>
      <c r="B32" s="127" t="s">
        <v>36</v>
      </c>
      <c r="C32" s="128"/>
      <c r="D32" s="117">
        <v>0</v>
      </c>
      <c r="E32" s="113" t="e">
        <f>IF(ISBLANK($B32), "", SUMIF(#REF!,$B32,Transactions!$C:$C))</f>
        <v>#REF!</v>
      </c>
      <c r="F32" s="118" t="e">
        <f t="shared" si="2"/>
        <v>#REF!</v>
      </c>
      <c r="G32" s="119"/>
      <c r="H32" s="127" t="s">
        <v>37</v>
      </c>
      <c r="I32" s="128"/>
      <c r="J32" s="117">
        <v>0</v>
      </c>
      <c r="K32" s="113" t="e">
        <f>IF(ISBLANK($H32), "", SUMIF(#REF!,$H32,Transactions!$D:$D))</f>
        <v>#REF!</v>
      </c>
      <c r="M32" s="118" t="e">
        <f t="shared" si="3"/>
        <v>#REF!</v>
      </c>
    </row>
    <row r="33" spans="1:13" ht="18" customHeight="1">
      <c r="A33" s="86"/>
      <c r="B33" s="127" t="s">
        <v>38</v>
      </c>
      <c r="C33" s="128"/>
      <c r="D33" s="117">
        <v>0</v>
      </c>
      <c r="E33" s="113" t="e">
        <f>IF(ISBLANK($B33), "", SUMIF(#REF!,$B33,Transactions!$C:$C))</f>
        <v>#REF!</v>
      </c>
      <c r="F33" s="118" t="e">
        <f t="shared" si="2"/>
        <v>#REF!</v>
      </c>
      <c r="G33" s="119"/>
      <c r="H33" s="127" t="s">
        <v>39</v>
      </c>
      <c r="I33" s="128"/>
      <c r="J33" s="120">
        <v>0</v>
      </c>
      <c r="K33" s="113" t="e">
        <f>IF(ISBLANK($H33), "", SUMIF(#REF!,$H33,Transactions!$D:$D))</f>
        <v>#REF!</v>
      </c>
      <c r="M33" s="118" t="e">
        <f t="shared" si="3"/>
        <v>#REF!</v>
      </c>
    </row>
    <row r="34" spans="1:13" ht="18" customHeight="1">
      <c r="A34" s="86"/>
      <c r="B34" s="127" t="s">
        <v>40</v>
      </c>
      <c r="C34" s="128"/>
      <c r="D34" s="117">
        <v>0</v>
      </c>
      <c r="E34" s="113" t="e">
        <f>IF(ISBLANK($B34), "", SUMIF(#REF!,$B34,Transactions!$C:$C))</f>
        <v>#REF!</v>
      </c>
      <c r="F34" s="118" t="e">
        <f t="shared" si="2"/>
        <v>#REF!</v>
      </c>
      <c r="G34" s="121"/>
      <c r="H34" s="154"/>
      <c r="I34" s="128"/>
      <c r="J34" s="122"/>
      <c r="K34" s="113" t="str">
        <f>IF(ISBLANK($H34), "", SUMIF(#REF!,$H34,Transactions!$D:$D))</f>
        <v/>
      </c>
      <c r="L34" s="118" t="str">
        <f t="shared" ref="L34:L41" si="4">IF(ISBLANK($H34), "", K34-J34)</f>
        <v/>
      </c>
      <c r="M34" s="86"/>
    </row>
    <row r="35" spans="1:13" ht="18" customHeight="1">
      <c r="A35" s="86"/>
      <c r="B35" s="127" t="s">
        <v>41</v>
      </c>
      <c r="C35" s="128"/>
      <c r="D35" s="117">
        <v>0</v>
      </c>
      <c r="E35" s="113" t="e">
        <f>IF(ISBLANK($B35), "", SUMIF(#REF!,$B35,Transactions!$C:$C))</f>
        <v>#REF!</v>
      </c>
      <c r="F35" s="118" t="e">
        <f t="shared" si="2"/>
        <v>#REF!</v>
      </c>
      <c r="G35" s="119"/>
      <c r="H35" s="154"/>
      <c r="I35" s="128"/>
      <c r="J35" s="122"/>
      <c r="K35" s="113" t="str">
        <f>IF(ISBLANK($H35), "", SUMIF(#REF!,$H35,Transactions!$D:$D))</f>
        <v/>
      </c>
      <c r="L35" s="118" t="str">
        <f t="shared" si="4"/>
        <v/>
      </c>
      <c r="M35" s="86"/>
    </row>
    <row r="36" spans="1:13" ht="18" customHeight="1">
      <c r="A36" s="86"/>
      <c r="B36" s="127" t="s">
        <v>42</v>
      </c>
      <c r="C36" s="128"/>
      <c r="D36" s="123">
        <v>0</v>
      </c>
      <c r="E36" s="113" t="e">
        <f>IF(ISBLANK($B36), "", SUMIF(#REF!,$B36,Transactions!$C:$C))</f>
        <v>#REF!</v>
      </c>
      <c r="F36" s="118" t="e">
        <f t="shared" si="2"/>
        <v>#REF!</v>
      </c>
      <c r="G36" s="119"/>
      <c r="H36" s="154"/>
      <c r="I36" s="128"/>
      <c r="J36" s="122"/>
      <c r="K36" s="113" t="str">
        <f>IF(ISBLANK($H36), "", SUMIF(#REF!,$H36,Transactions!$D:$D))</f>
        <v/>
      </c>
      <c r="L36" s="118" t="str">
        <f t="shared" si="4"/>
        <v/>
      </c>
      <c r="M36" s="86"/>
    </row>
    <row r="37" spans="1:13" ht="18" customHeight="1">
      <c r="A37" s="86"/>
      <c r="B37" s="127" t="s">
        <v>43</v>
      </c>
      <c r="C37" s="128"/>
      <c r="D37" s="117">
        <v>0</v>
      </c>
      <c r="E37" s="113" t="e">
        <f>IF(ISBLANK($B37), "", SUMIF(#REF!,$B37,Transactions!$C:$C))</f>
        <v>#REF!</v>
      </c>
      <c r="F37" s="118" t="e">
        <f t="shared" si="2"/>
        <v>#REF!</v>
      </c>
      <c r="G37" s="119"/>
      <c r="H37" s="154"/>
      <c r="I37" s="128"/>
      <c r="J37" s="122"/>
      <c r="K37" s="113" t="str">
        <f>IF(ISBLANK($H37), "", SUMIF(#REF!,$H37,Transactions!$D:$D))</f>
        <v/>
      </c>
      <c r="L37" s="118" t="str">
        <f t="shared" si="4"/>
        <v/>
      </c>
      <c r="M37" s="86"/>
    </row>
    <row r="38" spans="1:13" ht="18" customHeight="1">
      <c r="A38" s="86"/>
      <c r="B38" s="127" t="s">
        <v>37</v>
      </c>
      <c r="C38" s="128"/>
      <c r="D38" s="117">
        <v>0</v>
      </c>
      <c r="E38" s="113" t="e">
        <f>IF(ISBLANK($B38), "", SUMIF(#REF!,$B38,Transactions!$C:$C))</f>
        <v>#REF!</v>
      </c>
      <c r="F38" s="118" t="e">
        <f t="shared" si="2"/>
        <v>#REF!</v>
      </c>
      <c r="G38" s="119"/>
      <c r="H38" s="154"/>
      <c r="I38" s="128"/>
      <c r="J38" s="122"/>
      <c r="K38" s="113" t="str">
        <f>IF(ISBLANK($H38), "", SUMIF(#REF!,$H38,Transactions!$D:$D))</f>
        <v/>
      </c>
      <c r="L38" s="118" t="str">
        <f t="shared" si="4"/>
        <v/>
      </c>
      <c r="M38" s="86"/>
    </row>
    <row r="39" spans="1:13" ht="18" customHeight="1">
      <c r="A39" s="86"/>
      <c r="B39" s="127" t="s">
        <v>44</v>
      </c>
      <c r="C39" s="128"/>
      <c r="D39" s="117">
        <v>0</v>
      </c>
      <c r="E39" s="113" t="e">
        <f>IF(ISBLANK($B39), "", SUMIF(#REF!,$B39,Transactions!$C:$C))</f>
        <v>#REF!</v>
      </c>
      <c r="F39" s="118" t="e">
        <f t="shared" si="2"/>
        <v>#REF!</v>
      </c>
      <c r="G39" s="119"/>
      <c r="H39" s="154"/>
      <c r="I39" s="128"/>
      <c r="J39" s="122"/>
      <c r="K39" s="113" t="str">
        <f>IF(ISBLANK($H39), "", SUMIF(#REF!,$H39,Transactions!$D:$D))</f>
        <v/>
      </c>
      <c r="L39" s="118" t="str">
        <f t="shared" si="4"/>
        <v/>
      </c>
      <c r="M39" s="86"/>
    </row>
    <row r="40" spans="1:13" ht="18" customHeight="1">
      <c r="A40" s="86"/>
      <c r="B40" s="127" t="s">
        <v>45</v>
      </c>
      <c r="C40" s="128"/>
      <c r="D40" s="124">
        <v>0</v>
      </c>
      <c r="E40" s="113" t="e">
        <f>IF(ISBLANK($B40), "", SUMIF(#REF!,$B40,Transactions!$C:$C))</f>
        <v>#REF!</v>
      </c>
      <c r="F40" s="118" t="e">
        <f t="shared" si="2"/>
        <v>#REF!</v>
      </c>
      <c r="G40" s="119"/>
      <c r="H40" s="154"/>
      <c r="I40" s="128"/>
      <c r="J40" s="122"/>
      <c r="K40" s="113" t="str">
        <f>IF(ISBLANK($H40), "", SUMIF(#REF!,$H40,Transactions!$D:$D))</f>
        <v/>
      </c>
      <c r="L40" s="118" t="str">
        <f t="shared" si="4"/>
        <v/>
      </c>
      <c r="M40" s="86"/>
    </row>
    <row r="41" spans="1:13" ht="18" customHeight="1">
      <c r="A41" s="86"/>
      <c r="B41" s="127" t="s">
        <v>46</v>
      </c>
      <c r="C41" s="128"/>
      <c r="D41" s="124">
        <v>0</v>
      </c>
      <c r="E41" s="113" t="e">
        <f>IF(ISBLANK($B41), "", SUMIF(#REF!,$B41,Transactions!$C:$C))</f>
        <v>#REF!</v>
      </c>
      <c r="F41" s="118" t="e">
        <f t="shared" si="2"/>
        <v>#REF!</v>
      </c>
      <c r="G41" s="119"/>
      <c r="H41" s="154"/>
      <c r="I41" s="128"/>
      <c r="J41" s="122"/>
      <c r="K41" s="113" t="str">
        <f>IF(ISBLANK($H41), "", SUMIF(#REF!,$H41,Transactions!$D:$D))</f>
        <v/>
      </c>
      <c r="L41" s="118" t="str">
        <f t="shared" si="4"/>
        <v/>
      </c>
      <c r="M41" s="86"/>
    </row>
    <row r="42" spans="1:13" ht="18" customHeight="1">
      <c r="A42" s="86"/>
      <c r="B42" s="125"/>
      <c r="C42" s="125"/>
      <c r="D42" s="124"/>
      <c r="E42" s="113"/>
      <c r="F42" s="118"/>
      <c r="G42" s="119"/>
      <c r="H42" s="126"/>
      <c r="I42" s="126"/>
      <c r="J42" s="122"/>
      <c r="K42" s="113"/>
      <c r="L42" s="118"/>
      <c r="M42" s="86"/>
    </row>
    <row r="43" spans="1:13" ht="18" customHeight="1">
      <c r="A43" s="86"/>
      <c r="B43" s="125"/>
      <c r="C43" s="125"/>
      <c r="D43" s="124"/>
      <c r="E43" s="113"/>
      <c r="F43" s="118"/>
      <c r="G43" s="119"/>
      <c r="H43" s="126"/>
      <c r="I43" s="126"/>
      <c r="J43" s="122"/>
      <c r="K43" s="113"/>
      <c r="L43" s="118"/>
      <c r="M43" s="86"/>
    </row>
    <row r="44" spans="1:13" ht="18" customHeight="1">
      <c r="A44" s="86"/>
      <c r="B44" s="127"/>
      <c r="C44" s="128"/>
      <c r="D44" s="117"/>
      <c r="E44" s="113" t="str">
        <f>IF(ISBLANK($B44), "", SUMIF(#REF!,$B44,Transactions!$C:$C))</f>
        <v/>
      </c>
      <c r="F44" s="118" t="str">
        <f>IF(ISBLANK($B44), "", D44-E44)</f>
        <v/>
      </c>
      <c r="G44" s="119"/>
      <c r="H44" s="154"/>
      <c r="I44" s="128"/>
      <c r="J44" s="122"/>
      <c r="K44" s="113" t="str">
        <f>IF(ISBLANK($H44), "", SUMIF(#REF!,$H44,Transactions!$D:$D))</f>
        <v/>
      </c>
      <c r="L44" s="118" t="str">
        <f>IF(ISBLANK($H44), "", K44-J44)</f>
        <v/>
      </c>
      <c r="M44" s="86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1:C41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F26:F44 M26:M33 L34:L44">
    <cfRule type="cellIs" dxfId="1" priority="4" operator="lessThan">
      <formula>0</formula>
    </cfRule>
  </conditionalFormatting>
  <conditionalFormatting sqref="F27:F44 M27:M33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2025-03-05T12:24:44Z</dcterms:created>
  <dcterms:modified xsi:type="dcterms:W3CDTF">2025-03-05T12:24:44Z</dcterms:modified>
</cp:coreProperties>
</file>