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0490" windowHeight="7155" firstSheet="1" activeTab="1"/>
  </bookViews>
  <sheets>
    <sheet name="Personal Account Log" sheetId="10" r:id="rId1"/>
    <sheet name="Log 1" sheetId="1" r:id="rId2"/>
    <sheet name="Log 2" sheetId="5" r:id="rId3"/>
    <sheet name="Log 3" sheetId="6" r:id="rId4"/>
    <sheet name="Log 4" sheetId="7" r:id="rId5"/>
    <sheet name="Log 5" sheetId="8" r:id="rId6"/>
    <sheet name="Log 6" sheetId="13" r:id="rId7"/>
    <sheet name="Log 7" sheetId="14" r:id="rId8"/>
    <sheet name="Log 8" sheetId="11" r:id="rId9"/>
    <sheet name="Log 9" sheetId="12" r:id="rId10"/>
    <sheet name="Log 10" sheetId="15" r:id="rId11"/>
    <sheet name="Log 11" sheetId="16" r:id="rId12"/>
    <sheet name="Log 12" sheetId="17" r:id="rId13"/>
    <sheet name="Summary" sheetId="3" state="hidden" r:id="rId14"/>
  </sheets>
  <definedNames>
    <definedName name="StartingBalance">Summary!$L$8</definedName>
  </definedNames>
  <calcPr calcId="152511"/>
</workbook>
</file>

<file path=xl/calcChain.xml><?xml version="1.0" encoding="utf-8"?>
<calcChain xmlns="http://schemas.openxmlformats.org/spreadsheetml/2006/main">
  <c r="E10" i="17" l="1"/>
  <c r="E10" i="16"/>
  <c r="E10" i="15"/>
  <c r="E7" i="12"/>
  <c r="E11" i="11"/>
  <c r="E8" i="14"/>
  <c r="E7" i="13"/>
  <c r="E8" i="8"/>
  <c r="E13" i="7"/>
  <c r="E15" i="6"/>
  <c r="E13" i="5"/>
  <c r="E6" i="10"/>
  <c r="E7" i="10" s="1"/>
  <c r="E8" i="10" s="1"/>
  <c r="E9" i="10" s="1"/>
  <c r="E5" i="10"/>
  <c r="E4" i="10"/>
  <c r="E3" i="15"/>
  <c r="E4" i="15" s="1"/>
  <c r="E5" i="15" s="1"/>
  <c r="E6" i="15" s="1"/>
  <c r="E7" i="15" s="1"/>
  <c r="E8" i="15" s="1"/>
  <c r="E9" i="15" s="1"/>
  <c r="E3" i="17"/>
  <c r="E4" i="17" s="1"/>
  <c r="E5" i="17" s="1"/>
  <c r="E6" i="17" s="1"/>
  <c r="E7" i="17" s="1"/>
  <c r="E8" i="17" s="1"/>
  <c r="E9" i="17" s="1"/>
  <c r="E3" i="16"/>
  <c r="E4" i="16" s="1"/>
  <c r="E5" i="16" s="1"/>
  <c r="E6" i="16" s="1"/>
  <c r="E7" i="16" s="1"/>
  <c r="E8" i="16" s="1"/>
  <c r="E9" i="16" s="1"/>
  <c r="E3" i="12"/>
  <c r="E4" i="12" s="1"/>
  <c r="E5" i="12" s="1"/>
  <c r="E6" i="12" s="1"/>
  <c r="E3" i="14"/>
  <c r="E4" i="14" s="1"/>
  <c r="E5" i="14" s="1"/>
  <c r="E6" i="14" s="1"/>
  <c r="E7" i="14" s="1"/>
  <c r="E3" i="13"/>
  <c r="E4" i="13" s="1"/>
  <c r="E5" i="13" s="1"/>
  <c r="E6" i="13" s="1"/>
  <c r="E3" i="11"/>
  <c r="E4" i="11" s="1"/>
  <c r="E5" i="11" s="1"/>
  <c r="E6" i="11" s="1"/>
  <c r="E7" i="11" s="1"/>
  <c r="E8" i="11" s="1"/>
  <c r="E9" i="11" s="1"/>
  <c r="E10" i="11" s="1"/>
  <c r="E7" i="7"/>
  <c r="E8" i="7" s="1"/>
  <c r="E4" i="7"/>
  <c r="E14" i="6"/>
  <c r="E10" i="6"/>
  <c r="E11" i="6"/>
  <c r="E12" i="6" s="1"/>
  <c r="E13" i="6" s="1"/>
  <c r="E5" i="6"/>
  <c r="E4" i="5"/>
  <c r="E5" i="1"/>
  <c r="E4" i="1"/>
  <c r="E4" i="8" l="1"/>
  <c r="E5" i="8" s="1"/>
  <c r="E6" i="8" s="1"/>
  <c r="E7" i="8" s="1"/>
  <c r="D1" i="10"/>
  <c r="C1" i="10"/>
  <c r="D1" i="8"/>
  <c r="C1" i="8"/>
  <c r="E5" i="5"/>
  <c r="E6" i="5" s="1"/>
  <c r="E7" i="5" s="1"/>
  <c r="E8" i="5" s="1"/>
  <c r="E9" i="5" s="1"/>
  <c r="D1" i="7"/>
  <c r="C1" i="7"/>
  <c r="D1" i="6"/>
  <c r="C1" i="6"/>
  <c r="D1" i="5"/>
  <c r="C1" i="5"/>
  <c r="E6" i="1"/>
  <c r="E7" i="1" s="1"/>
  <c r="E8" i="1" s="1"/>
  <c r="E9" i="1" s="1"/>
  <c r="L44" i="3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E26" i="3" s="1"/>
  <c r="C22" i="3" s="1"/>
  <c r="J26" i="3"/>
  <c r="I21" i="3" s="1"/>
  <c r="D26" i="3"/>
  <c r="C21" i="3"/>
  <c r="D17" i="3"/>
  <c r="I16" i="3"/>
  <c r="D1" i="1"/>
  <c r="C1" i="1"/>
  <c r="D12" i="3"/>
  <c r="E12" i="3"/>
  <c r="D22" i="3"/>
  <c r="D21" i="3"/>
  <c r="J22" i="3"/>
  <c r="J21" i="3"/>
  <c r="E6" i="6" l="1"/>
  <c r="E7" i="6" s="1"/>
  <c r="E8" i="6" s="1"/>
  <c r="E9" i="6" s="1"/>
  <c r="E5" i="7" s="1"/>
  <c r="E6" i="7" s="1"/>
  <c r="E9" i="7" s="1"/>
  <c r="E10" i="7" s="1"/>
  <c r="E11" i="7" s="1"/>
  <c r="E12" i="7" s="1"/>
  <c r="E10" i="5"/>
  <c r="E11" i="5" s="1"/>
  <c r="E12" i="5" s="1"/>
  <c r="M26" i="3"/>
  <c r="K26" i="3"/>
  <c r="I22" i="3" s="1"/>
  <c r="E17" i="3" s="1"/>
  <c r="I15" i="3" s="1"/>
  <c r="F26" i="3"/>
  <c r="I13" i="3" l="1"/>
  <c r="I14" i="3" s="1"/>
</calcChain>
</file>

<file path=xl/sharedStrings.xml><?xml version="1.0" encoding="utf-8"?>
<sst xmlns="http://schemas.openxmlformats.org/spreadsheetml/2006/main" count="236" uniqueCount="103">
  <si>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</si>
  <si>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</si>
  <si>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</si>
  <si>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</si>
  <si>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</si>
  <si>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</si>
  <si>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</si>
  <si>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</si>
  <si>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</si>
  <si>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</si>
  <si>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</si>
  <si>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</si>
  <si>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</si>
  <si>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</si>
  <si>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</si>
  <si>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</si>
  <si>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</si>
  <si>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</si>
  <si>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</si>
  <si>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</si>
  <si>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</si>
  <si>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</si>
  <si>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</si>
  <si>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</si>
  <si>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</si>
  <si>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</si>
  <si>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</si>
  <si>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</si>
  <si>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</si>
  <si>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</si>
  <si>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</si>
  <si>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</si>
  <si>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</si>
  <si>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</si>
  <si>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</si>
  <si>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</si>
  <si>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</si>
  <si>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</si>
  <si>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</si>
  <si>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</si>
  <si>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</si>
  <si>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Received salary</t>
  </si>
  <si>
    <t>Received tuition fee for Kelvin Karonga</t>
  </si>
  <si>
    <t>Received tuition fee for Yamikani Phiri</t>
  </si>
  <si>
    <t>Received tuition fee for Anastanzia Sinyza</t>
  </si>
  <si>
    <t>Received tuition fee for Hanifa Samu</t>
  </si>
  <si>
    <t>Received tuition fee for Tamandani Napanganani</t>
  </si>
  <si>
    <t>Total Revenue and Expenses</t>
  </si>
  <si>
    <t>Received tuition fee for Grace Mdoka</t>
  </si>
  <si>
    <t>Received tuition fee for Hana Ntenje</t>
  </si>
  <si>
    <t>Received tuition fee for Owen Mdoka</t>
  </si>
  <si>
    <t>Received tuition fee for Hanna Jalasi</t>
  </si>
  <si>
    <t>Received tuition fee for Kenneth Basikolo</t>
  </si>
  <si>
    <t>Received tuition fee for Francis Thedson</t>
  </si>
  <si>
    <t>Received tuition fee for Derick Phiri</t>
  </si>
  <si>
    <t>Received tuition fee for Belita Peturo</t>
  </si>
  <si>
    <t>Received tuition fee for Comfort</t>
  </si>
  <si>
    <t>Received tuition fee for Desire Kaphuka</t>
  </si>
  <si>
    <t>Received tuition fee for Hana Mtenje</t>
  </si>
  <si>
    <t>Received tuition fee for Ruth Mtenje</t>
  </si>
  <si>
    <t>Received tuition fee for Ketrina Thedson</t>
  </si>
  <si>
    <t>Received tuition fee for Chisomo Mangwe</t>
  </si>
  <si>
    <t>Received tuition fee for Marvin Mlowe</t>
  </si>
  <si>
    <t>Received tuition fee for Anabel Shawa</t>
  </si>
  <si>
    <t>Received tuition fee for Dellick Phiri</t>
  </si>
  <si>
    <t>Received tuition fee for Shamimu Aaron</t>
  </si>
  <si>
    <t>Received tuition fee for Jazeel Sam</t>
  </si>
  <si>
    <t>Received tuition fee for Peter Sam</t>
  </si>
  <si>
    <t>Received tuition fee for Omega Wendara</t>
  </si>
  <si>
    <t>Received tuition fee for Lonnie Kanjawa</t>
  </si>
  <si>
    <t>Received tuition fee Anabela Shawa</t>
  </si>
  <si>
    <t>Employe Salary</t>
  </si>
  <si>
    <t>My wage payment</t>
  </si>
  <si>
    <t>Received tuition fee for Prosper Kavalo</t>
  </si>
  <si>
    <t>Received tuition fee for Anabela Cobra</t>
  </si>
  <si>
    <t>Received tuition fee for Grace Napanganani</t>
  </si>
  <si>
    <t>Received tuition fee for Humphrey Tenti</t>
  </si>
  <si>
    <t>Received tuition fee for Zahara Machewere</t>
  </si>
  <si>
    <t>Received tuition fee for Master Elias</t>
  </si>
  <si>
    <t>Received tuition fee for Paul Liphava</t>
  </si>
  <si>
    <t>Received tuition fee for Mike Karonga</t>
  </si>
  <si>
    <t>Received tuition fee for Lita Mwaza</t>
  </si>
  <si>
    <t>Received tuition fee for Sandra Mudi</t>
  </si>
  <si>
    <t>Received tuition fee for Mark Gama</t>
  </si>
  <si>
    <t>Received tuition fee for Kelvin Sambani</t>
  </si>
  <si>
    <t>Received tuition fee for Chisomo Manda</t>
  </si>
  <si>
    <t>Received tuition fee for Amos Pindani</t>
  </si>
  <si>
    <t>Received tuition fee for Edward Dimba</t>
  </si>
  <si>
    <t>Received tuition fee for Leman Dzuda</t>
  </si>
  <si>
    <t>Received tuition fee for Promise Mwandama</t>
  </si>
  <si>
    <t>Received tuition fee for Promise Chimpeni</t>
  </si>
  <si>
    <t>Received tuition fee for Tiyamike Kamanga</t>
  </si>
  <si>
    <t>Received tuition fee for Moses Phiri</t>
  </si>
  <si>
    <t>Received tuition fee for Caleb Banda</t>
  </si>
  <si>
    <t>Received tuition fee for Francis Bamusi</t>
  </si>
  <si>
    <t>Received tuition fee for Pilirani Mpazo</t>
  </si>
  <si>
    <t>Received tuition fee for Joyce Biliati</t>
  </si>
  <si>
    <t>Received tuition fee for Martha Phiri</t>
  </si>
  <si>
    <t>Paid fast offering</t>
  </si>
  <si>
    <t>Paid tithe</t>
  </si>
  <si>
    <t>Received money from tenants</t>
  </si>
  <si>
    <t>Food expenses</t>
  </si>
  <si>
    <t>Bought shoes for my son (vendor)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</si>
</sst>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GHS]#,##0.00"/>
    <numFmt numFmtId="165" formatCode="d&quot;-&quot;mmm&quot;-&quot;yyyy"/>
    <numFmt numFmtId="166" formatCode="&quot;$&quot;#,##0"/>
    <numFmt numFmtId="167" formatCode="mmmm&quot; &quot;yyyy"/>
    <numFmt numFmtId="168" formatCode="\+#,###%;\-#,###%;0%"/>
    <numFmt numFmtId="169" formatCode="\+\$#,###;\-\$#,###;\$0"/>
    <numFmt numFmtId="170" formatCode="&quot;US$&quot;#,##0.00"/>
    <numFmt numFmtId="171" formatCode="[$GHS]\ #,##0.00"/>
  </numFmts>
  <fonts count="57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F46524"/>
      <name val="Arial"/>
      <family val="2"/>
    </font>
    <font>
      <b/>
      <sz val="10"/>
      <name val="Arial"/>
      <family val="2"/>
    </font>
    <font>
      <sz val="10"/>
      <color rgb="FF687887"/>
      <name val="Arial"/>
      <family val="2"/>
    </font>
    <font>
      <sz val="10"/>
      <color rgb="FF576475"/>
      <name val="Arial"/>
      <family val="2"/>
    </font>
    <font>
      <b/>
      <sz val="10"/>
      <color rgb="FF576475"/>
      <name val="Arial"/>
      <family val="2"/>
    </font>
    <font>
      <b/>
      <sz val="11"/>
      <color rgb="FF000000"/>
      <name val="Lato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3" fillId="3" borderId="0" xfId="0" applyFont="1" applyFill="1" applyAlignment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4" fontId="8" fillId="3" borderId="2" xfId="0" applyNumberFormat="1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left" vertical="center"/>
    </xf>
    <xf numFmtId="0" fontId="9" fillId="5" borderId="0" xfId="0" applyFont="1" applyFill="1" applyAlignment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 applyAlignme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6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7" fontId="24" fillId="3" borderId="0" xfId="0" applyNumberFormat="1" applyFont="1" applyFill="1" applyAlignment="1">
      <alignment horizontal="left" vertical="top"/>
    </xf>
    <xf numFmtId="0" fontId="5" fillId="0" borderId="0" xfId="0" applyFont="1" applyAlignme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 applyAlignment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6" fontId="9" fillId="0" borderId="0" xfId="0" applyNumberFormat="1" applyFont="1" applyAlignme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16" fillId="7" borderId="9" xfId="0" applyFont="1" applyFill="1" applyBorder="1" applyAlignment="1"/>
    <xf numFmtId="0" fontId="28" fillId="0" borderId="0" xfId="0" applyFont="1"/>
    <xf numFmtId="0" fontId="29" fillId="0" borderId="7" xfId="0" applyFont="1" applyBorder="1" applyAlignment="1">
      <alignment horizontal="right"/>
    </xf>
    <xf numFmtId="166" fontId="30" fillId="0" borderId="0" xfId="0" applyNumberFormat="1" applyFont="1" applyAlignment="1">
      <alignment horizontal="left"/>
    </xf>
    <xf numFmtId="166" fontId="5" fillId="0" borderId="0" xfId="0" applyNumberFormat="1" applyFont="1" applyAlignment="1"/>
    <xf numFmtId="0" fontId="27" fillId="0" borderId="0" xfId="0" applyFont="1" applyAlignment="1">
      <alignment horizontal="left" vertical="top"/>
    </xf>
    <xf numFmtId="166" fontId="27" fillId="0" borderId="7" xfId="0" applyNumberFormat="1" applyFont="1" applyBorder="1" applyAlignment="1">
      <alignment horizontal="center" vertical="top"/>
    </xf>
    <xf numFmtId="166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16" fillId="0" borderId="0" xfId="0" applyFont="1" applyAlignment="1">
      <alignment vertical="top"/>
    </xf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6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 applyAlignment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38" fillId="0" borderId="15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0" fontId="42" fillId="0" borderId="16" xfId="0" applyFont="1" applyBorder="1" applyAlignment="1">
      <alignment vertical="top"/>
    </xf>
    <xf numFmtId="166" fontId="42" fillId="0" borderId="16" xfId="0" applyNumberFormat="1" applyFont="1" applyBorder="1" applyAlignment="1">
      <alignment horizontal="right" vertical="top"/>
    </xf>
    <xf numFmtId="169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6" fontId="44" fillId="0" borderId="19" xfId="0" applyNumberFormat="1" applyFont="1" applyBorder="1" applyAlignment="1">
      <alignment horizontal="right" vertical="center"/>
    </xf>
    <xf numFmtId="166" fontId="44" fillId="0" borderId="0" xfId="0" applyNumberFormat="1" applyFont="1" applyAlignment="1">
      <alignment horizontal="right" vertical="center"/>
    </xf>
    <xf numFmtId="169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6" fontId="44" fillId="0" borderId="22" xfId="0" applyNumberFormat="1" applyFont="1" applyBorder="1" applyAlignment="1">
      <alignment horizontal="right" vertical="center"/>
    </xf>
    <xf numFmtId="166" fontId="44" fillId="0" borderId="25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6" fontId="46" fillId="0" borderId="25" xfId="0" applyNumberFormat="1" applyFont="1" applyBorder="1" applyAlignment="1"/>
    <xf numFmtId="166" fontId="44" fillId="0" borderId="25" xfId="0" applyNumberFormat="1" applyFont="1" applyBorder="1" applyAlignment="1">
      <alignment horizontal="right" vertical="center"/>
    </xf>
    <xf numFmtId="166" fontId="44" fillId="0" borderId="25" xfId="0" applyNumberFormat="1" applyFont="1" applyBorder="1" applyAlignment="1">
      <alignment horizontal="right"/>
    </xf>
    <xf numFmtId="166" fontId="43" fillId="0" borderId="25" xfId="0" applyNumberFormat="1" applyFont="1" applyBorder="1" applyAlignment="1">
      <alignment vertical="center"/>
    </xf>
    <xf numFmtId="0" fontId="45" fillId="0" borderId="25" xfId="0" applyFont="1" applyBorder="1" applyAlignment="1"/>
    <xf numFmtId="0" fontId="0" fillId="0" borderId="0" xfId="0" applyFont="1" applyAlignment="1"/>
    <xf numFmtId="170" fontId="8" fillId="2" borderId="2" xfId="0" applyNumberFormat="1" applyFont="1" applyFill="1" applyBorder="1" applyAlignment="1">
      <alignment horizontal="left" vertical="center"/>
    </xf>
    <xf numFmtId="170" fontId="9" fillId="4" borderId="0" xfId="0" applyNumberFormat="1" applyFont="1" applyFill="1" applyAlignment="1">
      <alignment vertical="center"/>
    </xf>
    <xf numFmtId="170" fontId="8" fillId="3" borderId="2" xfId="0" applyNumberFormat="1" applyFont="1" applyFill="1" applyBorder="1" applyAlignment="1">
      <alignment horizontal="left" vertical="center"/>
    </xf>
    <xf numFmtId="170" fontId="9" fillId="2" borderId="0" xfId="0" applyNumberFormat="1" applyFont="1" applyFill="1" applyAlignment="1">
      <alignment vertical="center"/>
    </xf>
    <xf numFmtId="170" fontId="8" fillId="4" borderId="1" xfId="0" applyNumberFormat="1" applyFont="1" applyFill="1" applyBorder="1" applyAlignment="1">
      <alignment horizontal="left" vertical="center"/>
    </xf>
    <xf numFmtId="171" fontId="9" fillId="2" borderId="0" xfId="0" applyNumberFormat="1" applyFont="1" applyFill="1" applyAlignment="1">
      <alignment vertical="center"/>
    </xf>
    <xf numFmtId="0" fontId="47" fillId="0" borderId="0" xfId="0" applyFont="1" applyAlignment="1"/>
    <xf numFmtId="0" fontId="49" fillId="2" borderId="0" xfId="0" applyFont="1" applyFill="1"/>
    <xf numFmtId="0" fontId="50" fillId="3" borderId="0" xfId="0" applyFont="1" applyFill="1" applyAlignment="1">
      <alignment horizontal="right"/>
    </xf>
    <xf numFmtId="164" fontId="50" fillId="2" borderId="0" xfId="0" applyNumberFormat="1" applyFont="1" applyFill="1" applyAlignment="1">
      <alignment horizontal="right"/>
    </xf>
    <xf numFmtId="164" fontId="50" fillId="3" borderId="0" xfId="0" applyNumberFormat="1" applyFont="1" applyFill="1" applyAlignment="1">
      <alignment horizontal="right"/>
    </xf>
    <xf numFmtId="0" fontId="51" fillId="2" borderId="0" xfId="0" applyFont="1" applyFill="1" applyAlignment="1"/>
    <xf numFmtId="0" fontId="51" fillId="3" borderId="0" xfId="0" applyFont="1" applyFill="1" applyAlignment="1"/>
    <xf numFmtId="165" fontId="48" fillId="2" borderId="0" xfId="0" applyNumberFormat="1" applyFont="1" applyFill="1" applyAlignment="1">
      <alignment horizontal="left" vertical="center"/>
    </xf>
    <xf numFmtId="0" fontId="48" fillId="3" borderId="0" xfId="0" applyFont="1" applyFill="1" applyAlignment="1">
      <alignment horizontal="left" vertical="center"/>
    </xf>
    <xf numFmtId="164" fontId="48" fillId="2" borderId="0" xfId="0" applyNumberFormat="1" applyFont="1" applyFill="1" applyAlignment="1">
      <alignment horizontal="left"/>
    </xf>
    <xf numFmtId="164" fontId="48" fillId="3" borderId="0" xfId="0" applyNumberFormat="1" applyFont="1" applyFill="1" applyAlignment="1">
      <alignment horizontal="left"/>
    </xf>
    <xf numFmtId="0" fontId="52" fillId="2" borderId="0" xfId="0" applyFont="1" applyFill="1" applyAlignment="1">
      <alignment vertical="center"/>
    </xf>
    <xf numFmtId="0" fontId="52" fillId="3" borderId="0" xfId="0" applyFont="1" applyFill="1" applyAlignment="1">
      <alignment vertical="center"/>
    </xf>
    <xf numFmtId="165" fontId="53" fillId="4" borderId="1" xfId="0" applyNumberFormat="1" applyFont="1" applyFill="1" applyBorder="1" applyAlignment="1">
      <alignment horizontal="left" vertical="center"/>
    </xf>
    <xf numFmtId="0" fontId="54" fillId="4" borderId="1" xfId="0" applyFont="1" applyFill="1" applyBorder="1" applyAlignment="1">
      <alignment horizontal="left" vertical="center"/>
    </xf>
    <xf numFmtId="164" fontId="55" fillId="4" borderId="1" xfId="0" applyNumberFormat="1" applyFont="1" applyFill="1" applyBorder="1" applyAlignment="1">
      <alignment horizontal="left" vertical="center"/>
    </xf>
    <xf numFmtId="170" fontId="49" fillId="4" borderId="0" xfId="0" applyNumberFormat="1" applyFont="1" applyFill="1" applyAlignment="1">
      <alignment vertical="center"/>
    </xf>
    <xf numFmtId="0" fontId="49" fillId="3" borderId="0" xfId="0" applyFont="1" applyFill="1" applyAlignment="1">
      <alignment vertical="center"/>
    </xf>
    <xf numFmtId="165" fontId="53" fillId="2" borderId="2" xfId="0" applyNumberFormat="1" applyFont="1" applyFill="1" applyBorder="1" applyAlignment="1">
      <alignment horizontal="left" vertical="center"/>
    </xf>
    <xf numFmtId="0" fontId="54" fillId="3" borderId="2" xfId="0" applyFont="1" applyFill="1" applyBorder="1" applyAlignment="1">
      <alignment horizontal="left" vertical="center"/>
    </xf>
    <xf numFmtId="170" fontId="55" fillId="2" borderId="2" xfId="0" applyNumberFormat="1" applyFont="1" applyFill="1" applyBorder="1" applyAlignment="1">
      <alignment horizontal="left" vertical="center"/>
    </xf>
    <xf numFmtId="170" fontId="55" fillId="3" borderId="2" xfId="0" applyNumberFormat="1" applyFont="1" applyFill="1" applyBorder="1" applyAlignment="1">
      <alignment horizontal="left" vertical="center"/>
    </xf>
    <xf numFmtId="170" fontId="49" fillId="2" borderId="0" xfId="0" applyNumberFormat="1" applyFont="1" applyFill="1" applyAlignment="1">
      <alignment vertical="center"/>
    </xf>
    <xf numFmtId="164" fontId="55" fillId="2" borderId="2" xfId="0" applyNumberFormat="1" applyFont="1" applyFill="1" applyBorder="1" applyAlignment="1">
      <alignment horizontal="left" vertical="center"/>
    </xf>
    <xf numFmtId="165" fontId="56" fillId="2" borderId="0" xfId="0" applyNumberFormat="1" applyFont="1" applyFill="1" applyAlignment="1">
      <alignment horizontal="left" vertical="center"/>
    </xf>
    <xf numFmtId="0" fontId="56" fillId="3" borderId="0" xfId="0" applyFont="1" applyFill="1" applyAlignment="1">
      <alignment horizontal="left" vertical="center"/>
    </xf>
    <xf numFmtId="164" fontId="56" fillId="2" borderId="0" xfId="0" applyNumberFormat="1" applyFont="1" applyFill="1" applyAlignment="1">
      <alignment horizontal="left"/>
    </xf>
    <xf numFmtId="164" fontId="56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left" vertical="center"/>
    </xf>
    <xf numFmtId="165" fontId="53" fillId="2" borderId="2" xfId="0" applyNumberFormat="1" applyFont="1" applyFill="1" applyBorder="1" applyAlignment="1">
      <alignment horizontal="center" vertical="center"/>
    </xf>
    <xf numFmtId="166" fontId="43" fillId="0" borderId="23" xfId="0" applyNumberFormat="1" applyFont="1" applyBorder="1" applyAlignment="1">
      <alignment vertical="center"/>
    </xf>
    <xf numFmtId="0" fontId="1" fillId="0" borderId="24" xfId="0" applyFont="1" applyBorder="1"/>
    <xf numFmtId="0" fontId="11" fillId="5" borderId="0" xfId="0" applyFont="1" applyFill="1" applyAlignment="1">
      <alignment vertical="center" wrapText="1"/>
    </xf>
    <xf numFmtId="0" fontId="0" fillId="0" borderId="0" xfId="0" applyFont="1" applyAlignment="1"/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166" fontId="9" fillId="0" borderId="7" xfId="0" applyNumberFormat="1" applyFont="1" applyBorder="1" applyAlignment="1"/>
    <xf numFmtId="0" fontId="1" fillId="0" borderId="7" xfId="0" applyFont="1" applyBorder="1"/>
    <xf numFmtId="0" fontId="9" fillId="0" borderId="0" xfId="0" applyFont="1" applyAlignment="1"/>
    <xf numFmtId="168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6" fontId="25" fillId="7" borderId="0" xfId="0" applyNumberFormat="1" applyFont="1" applyFill="1" applyAlignment="1">
      <alignment horizontal="center"/>
    </xf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9" fillId="3" borderId="0" xfId="0" applyFont="1" applyFill="1" applyAlignment="1"/>
    <xf numFmtId="0" fontId="36" fillId="0" borderId="0" xfId="0" applyFont="1" applyAlignment="1">
      <alignment horizontal="left" vertical="top"/>
    </xf>
    <xf numFmtId="166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6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45" fillId="0" borderId="23" xfId="0" applyFont="1" applyBorder="1" applyAlignment="1"/>
  </cellXfs>
  <cellStyles count="1"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2" sqref="G12"/>
    </sheetView>
  </sheetViews>
  <sheetFormatPr defaultColWidth="12.5703125" defaultRowHeight="15.75" customHeight="1"/>
  <cols>
    <col min="1" max="1" width="15.42578125" customWidth="1"/>
    <col min="2" max="2" width="30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-25</v>
      </c>
      <c r="D1" s="4">
        <f t="shared" si="0"/>
        <v>105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27">
        <v>15</v>
      </c>
      <c r="F3" s="24"/>
    </row>
    <row r="4" spans="1:6" ht="19.5" customHeight="1">
      <c r="A4" s="26">
        <v>45558</v>
      </c>
      <c r="B4" s="132" t="s">
        <v>41</v>
      </c>
      <c r="C4" s="126"/>
      <c r="D4" s="128">
        <v>40</v>
      </c>
      <c r="E4" s="129">
        <f>E3+D4</f>
        <v>55</v>
      </c>
      <c r="F4" s="24"/>
    </row>
    <row r="5" spans="1:6" ht="19.5" customHeight="1">
      <c r="A5" s="26">
        <v>45559</v>
      </c>
      <c r="B5" s="23" t="s">
        <v>99</v>
      </c>
      <c r="C5" s="126">
        <v>-4</v>
      </c>
      <c r="D5" s="128"/>
      <c r="E5" s="129">
        <f>C5+E4</f>
        <v>51</v>
      </c>
      <c r="F5" s="24"/>
    </row>
    <row r="6" spans="1:6" ht="19.5" customHeight="1">
      <c r="A6" s="26">
        <v>45560</v>
      </c>
      <c r="B6" s="23" t="s">
        <v>98</v>
      </c>
      <c r="C6" s="126">
        <v>-2</v>
      </c>
      <c r="D6" s="128"/>
      <c r="E6" s="129">
        <f>C6+E5</f>
        <v>49</v>
      </c>
      <c r="F6" s="24"/>
    </row>
    <row r="7" spans="1:6" ht="19.5" customHeight="1">
      <c r="A7" s="26">
        <v>45561</v>
      </c>
      <c r="B7" s="23" t="s">
        <v>100</v>
      </c>
      <c r="C7" s="126"/>
      <c r="D7" s="128">
        <v>65</v>
      </c>
      <c r="E7" s="129">
        <f>E6+D7</f>
        <v>114</v>
      </c>
      <c r="F7" s="24"/>
    </row>
    <row r="8" spans="1:6" ht="19.5" customHeight="1">
      <c r="A8" s="26">
        <v>45562</v>
      </c>
      <c r="B8" s="23" t="s">
        <v>102</v>
      </c>
      <c r="C8" s="126">
        <v>-4</v>
      </c>
      <c r="D8" s="128"/>
      <c r="E8" s="129">
        <f>C8+E7</f>
        <v>110</v>
      </c>
      <c r="F8" s="24"/>
    </row>
    <row r="9" spans="1:6" ht="19.5" customHeight="1">
      <c r="A9" s="26">
        <v>45563</v>
      </c>
      <c r="B9" s="23" t="s">
        <v>101</v>
      </c>
      <c r="C9" s="19">
        <v>-15</v>
      </c>
      <c r="D9" s="25"/>
      <c r="E9" s="131">
        <f>C9+E8</f>
        <v>95</v>
      </c>
      <c r="F9" s="24"/>
    </row>
    <row r="10" spans="1:6" ht="19.5" customHeight="1">
      <c r="A10" s="161" t="s">
        <v>47</v>
      </c>
      <c r="B10" s="161"/>
      <c r="C10" s="161"/>
      <c r="D10" s="161"/>
      <c r="E10" s="22"/>
    </row>
    <row r="11" spans="1:6" ht="19.5" customHeight="1">
      <c r="A11" s="19"/>
      <c r="C11" s="19"/>
      <c r="E11" s="22"/>
    </row>
    <row r="12" spans="1:6" ht="19.5" customHeight="1">
      <c r="A12" s="26"/>
      <c r="C12" s="19"/>
      <c r="D12" s="25"/>
      <c r="E12" s="22"/>
      <c r="F12" s="24"/>
    </row>
    <row r="13" spans="1:6" ht="19.5" customHeight="1">
      <c r="A13" s="26"/>
      <c r="B13" s="23"/>
      <c r="C13" s="19"/>
      <c r="D13" s="25"/>
      <c r="E13" s="22"/>
      <c r="F13" s="24"/>
    </row>
    <row r="14" spans="1:6" ht="19.5" customHeight="1">
      <c r="A14" s="26"/>
      <c r="B14" s="23"/>
      <c r="C14" s="19"/>
      <c r="D14" s="25"/>
      <c r="E14" s="22"/>
      <c r="F14" s="24"/>
    </row>
    <row r="15" spans="1:6" ht="19.5" customHeight="1">
      <c r="A15" s="26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mergeCells count="1"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outlinePr summaryBelow="0" summaryRight="0"/>
  </sheetPr>
  <dimension ref="A1:F3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defaultColWidth="12.5703125" defaultRowHeight="15.75" customHeight="1"/>
  <cols>
    <col min="1" max="1" width="15.42578125" customWidth="1"/>
    <col min="2" max="2" width="45.14062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33"/>
      <c r="B1" s="134"/>
      <c r="C1" s="135">
        <f t="shared" ref="C1:D1" si="0">SUM(C3:C997)</f>
        <v>0</v>
      </c>
      <c r="D1" s="136">
        <f t="shared" si="0"/>
        <v>15</v>
      </c>
      <c r="E1" s="137"/>
      <c r="F1" s="138"/>
    </row>
    <row r="2" spans="1:6" ht="24" customHeight="1">
      <c r="A2" s="139" t="s">
        <v>0</v>
      </c>
      <c r="B2" s="140" t="s">
        <v>1</v>
      </c>
      <c r="C2" s="141" t="s">
        <v>2</v>
      </c>
      <c r="D2" s="142" t="s">
        <v>3</v>
      </c>
      <c r="E2" s="143" t="s">
        <v>4</v>
      </c>
      <c r="F2" s="144" t="s">
        <v>5</v>
      </c>
    </row>
    <row r="3" spans="1:6" ht="19.5" customHeight="1">
      <c r="A3" s="145"/>
      <c r="B3" s="146" t="s">
        <v>6</v>
      </c>
      <c r="C3" s="147"/>
      <c r="D3" s="147"/>
      <c r="E3" s="148">
        <v>40</v>
      </c>
      <c r="F3" s="149"/>
    </row>
    <row r="4" spans="1:6" ht="19.5" customHeight="1">
      <c r="A4" s="150">
        <v>45538</v>
      </c>
      <c r="B4" s="151" t="s">
        <v>42</v>
      </c>
      <c r="C4" s="152"/>
      <c r="D4" s="153">
        <v>3</v>
      </c>
      <c r="E4" s="154">
        <f t="shared" ref="E4:E9" si="1">E3+D4</f>
        <v>43</v>
      </c>
      <c r="F4" s="149"/>
    </row>
    <row r="5" spans="1:6" ht="19.5" customHeight="1">
      <c r="A5" s="150">
        <v>45538</v>
      </c>
      <c r="B5" s="151" t="s">
        <v>43</v>
      </c>
      <c r="C5" s="155"/>
      <c r="D5" s="153">
        <v>3</v>
      </c>
      <c r="E5" s="154">
        <f t="shared" si="1"/>
        <v>46</v>
      </c>
      <c r="F5" s="149"/>
    </row>
    <row r="6" spans="1:6" ht="19.5" customHeight="1">
      <c r="A6" s="150">
        <v>45539</v>
      </c>
      <c r="B6" s="151" t="s">
        <v>44</v>
      </c>
      <c r="C6" s="155"/>
      <c r="D6" s="153">
        <v>3</v>
      </c>
      <c r="E6" s="154">
        <f t="shared" si="1"/>
        <v>49</v>
      </c>
      <c r="F6" s="149"/>
    </row>
    <row r="7" spans="1:6" ht="19.5" customHeight="1">
      <c r="A7" s="150">
        <v>45540</v>
      </c>
      <c r="B7" s="151" t="s">
        <v>45</v>
      </c>
      <c r="C7" s="155"/>
      <c r="D7" s="153">
        <v>3</v>
      </c>
      <c r="E7" s="154">
        <f t="shared" si="1"/>
        <v>52</v>
      </c>
      <c r="F7" s="149"/>
    </row>
    <row r="8" spans="1:6" ht="19.5" customHeight="1">
      <c r="A8" s="150">
        <v>45541</v>
      </c>
      <c r="B8" s="151" t="s">
        <v>46</v>
      </c>
      <c r="C8" s="155"/>
      <c r="D8" s="153">
        <v>3</v>
      </c>
      <c r="E8" s="154">
        <f t="shared" si="1"/>
        <v>55</v>
      </c>
      <c r="F8" s="149"/>
    </row>
    <row r="9" spans="1:6" ht="19.5" customHeight="1">
      <c r="A9" s="161" t="s">
        <v>47</v>
      </c>
      <c r="B9" s="161"/>
      <c r="C9" s="161"/>
      <c r="D9" s="161"/>
      <c r="E9" s="154">
        <f t="shared" si="1"/>
        <v>55</v>
      </c>
      <c r="F9" s="149"/>
    </row>
    <row r="10" spans="1:6" ht="19.5" customHeight="1">
      <c r="A10" s="17"/>
      <c r="B10" s="18"/>
      <c r="C10" s="19"/>
      <c r="D10" s="20"/>
      <c r="E10" s="22"/>
      <c r="F10" s="16"/>
    </row>
    <row r="11" spans="1:6" ht="19.5" customHeight="1">
      <c r="A11" s="17"/>
      <c r="B11" s="23"/>
      <c r="C11" s="19"/>
      <c r="D11" s="20"/>
      <c r="E11" s="21"/>
      <c r="F11" s="16"/>
    </row>
    <row r="12" spans="1:6" ht="19.5" customHeight="1">
      <c r="A12" s="17"/>
      <c r="B12" s="23"/>
      <c r="C12" s="19"/>
      <c r="D12" s="20"/>
      <c r="E12" s="22"/>
      <c r="F12" s="24"/>
    </row>
    <row r="13" spans="1:6" ht="19.5" customHeight="1">
      <c r="A13" s="17"/>
      <c r="B13" s="18"/>
      <c r="C13" s="19"/>
      <c r="D13" s="20"/>
      <c r="E13" s="22"/>
      <c r="F13" s="24"/>
    </row>
    <row r="14" spans="1:6" ht="19.5" customHeight="1">
      <c r="A14" s="17"/>
      <c r="B14" s="23"/>
      <c r="C14" s="19"/>
      <c r="D14" s="25"/>
      <c r="E14" s="22"/>
      <c r="F14" s="24"/>
    </row>
    <row r="15" spans="1:6" ht="19.5" customHeight="1">
      <c r="A15" s="17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mergeCells count="1">
    <mergeCell ref="A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outlinePr summaryBelow="0" summaryRight="0"/>
  </sheetPr>
  <dimension ref="A1:F3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4" sqref="E14"/>
    </sheetView>
  </sheetViews>
  <sheetFormatPr defaultColWidth="12.5703125" defaultRowHeight="15.75" customHeight="1"/>
  <cols>
    <col min="1" max="1" width="16.85546875" customWidth="1"/>
    <col min="2" max="2" width="34.4257812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0</v>
      </c>
      <c r="D1" s="4">
        <f t="shared" si="0"/>
        <v>27</v>
      </c>
      <c r="E1" s="5"/>
      <c r="F1" s="6"/>
    </row>
    <row r="2" spans="1:6" ht="24" customHeight="1">
      <c r="A2" s="156" t="s">
        <v>0</v>
      </c>
      <c r="B2" s="157" t="s">
        <v>1</v>
      </c>
      <c r="C2" s="158" t="s">
        <v>2</v>
      </c>
      <c r="D2" s="159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27">
        <v>55</v>
      </c>
      <c r="F3" s="24"/>
    </row>
    <row r="4" spans="1:6" ht="19.5" customHeight="1">
      <c r="A4" s="26">
        <v>45544</v>
      </c>
      <c r="B4" s="23" t="s">
        <v>48</v>
      </c>
      <c r="C4" s="126"/>
      <c r="D4" s="128">
        <v>3</v>
      </c>
      <c r="E4" s="129">
        <f t="shared" ref="E4:E9" si="1">E3+D4</f>
        <v>58</v>
      </c>
      <c r="F4" s="24"/>
    </row>
    <row r="5" spans="1:6" ht="19.5" customHeight="1">
      <c r="A5" s="26">
        <v>45544</v>
      </c>
      <c r="B5" s="23" t="s">
        <v>49</v>
      </c>
      <c r="C5" s="19"/>
      <c r="D5" s="128">
        <v>3</v>
      </c>
      <c r="E5" s="129">
        <f t="shared" si="1"/>
        <v>61</v>
      </c>
      <c r="F5" s="24"/>
    </row>
    <row r="6" spans="1:6" ht="19.5" customHeight="1">
      <c r="A6" s="26">
        <v>45544</v>
      </c>
      <c r="B6" s="23" t="s">
        <v>50</v>
      </c>
      <c r="C6" s="19"/>
      <c r="D6" s="128">
        <v>3</v>
      </c>
      <c r="E6" s="129">
        <f t="shared" si="1"/>
        <v>64</v>
      </c>
      <c r="F6" s="24"/>
    </row>
    <row r="7" spans="1:6" ht="19.5" customHeight="1">
      <c r="A7" s="26">
        <v>45545</v>
      </c>
      <c r="B7" s="23" t="s">
        <v>51</v>
      </c>
      <c r="C7" s="19"/>
      <c r="D7" s="128">
        <v>3</v>
      </c>
      <c r="E7" s="129">
        <f t="shared" si="1"/>
        <v>67</v>
      </c>
      <c r="F7" s="24"/>
    </row>
    <row r="8" spans="1:6" ht="19.5" customHeight="1">
      <c r="A8" s="26">
        <v>45546</v>
      </c>
      <c r="B8" s="23" t="s">
        <v>52</v>
      </c>
      <c r="C8" s="19"/>
      <c r="D8" s="128">
        <v>3</v>
      </c>
      <c r="E8" s="129">
        <f t="shared" si="1"/>
        <v>70</v>
      </c>
      <c r="F8" s="24"/>
    </row>
    <row r="9" spans="1:6" ht="19.5" customHeight="1">
      <c r="A9" s="26">
        <v>45547</v>
      </c>
      <c r="B9" s="23" t="s">
        <v>53</v>
      </c>
      <c r="C9" s="19"/>
      <c r="D9" s="128">
        <v>3</v>
      </c>
      <c r="E9" s="129">
        <f t="shared" si="1"/>
        <v>73</v>
      </c>
      <c r="F9" s="24"/>
    </row>
    <row r="10" spans="1:6" ht="19.5" customHeight="1">
      <c r="A10" s="26">
        <v>45547</v>
      </c>
      <c r="B10" s="23" t="s">
        <v>54</v>
      </c>
      <c r="C10" s="19"/>
      <c r="D10" s="128">
        <v>3</v>
      </c>
      <c r="E10" s="129">
        <f t="shared" ref="E10:E11" si="2">E9+D10</f>
        <v>76</v>
      </c>
      <c r="F10" s="24"/>
    </row>
    <row r="11" spans="1:6" ht="19.5" customHeight="1">
      <c r="A11" s="26">
        <v>45547</v>
      </c>
      <c r="B11" s="23" t="s">
        <v>55</v>
      </c>
      <c r="C11" s="19"/>
      <c r="D11" s="128">
        <v>3</v>
      </c>
      <c r="E11" s="129">
        <f t="shared" si="2"/>
        <v>79</v>
      </c>
      <c r="F11" s="24"/>
    </row>
    <row r="12" spans="1:6" ht="19.5" customHeight="1">
      <c r="A12" s="26">
        <v>45547</v>
      </c>
      <c r="B12" s="23" t="s">
        <v>56</v>
      </c>
      <c r="C12" s="19"/>
      <c r="D12" s="128">
        <v>3</v>
      </c>
      <c r="E12" s="129">
        <f>E11+D12</f>
        <v>82</v>
      </c>
      <c r="F12" s="24"/>
    </row>
    <row r="13" spans="1:6" ht="19.5" customHeight="1">
      <c r="A13" s="161" t="s">
        <v>47</v>
      </c>
      <c r="B13" s="161"/>
      <c r="C13" s="161"/>
      <c r="D13" s="161"/>
      <c r="E13" s="129">
        <f>E12</f>
        <v>82</v>
      </c>
      <c r="F13" s="24"/>
    </row>
    <row r="14" spans="1:6" ht="19.5" customHeight="1">
      <c r="A14" s="26"/>
      <c r="B14" s="23"/>
      <c r="C14" s="19"/>
      <c r="D14" s="25"/>
      <c r="E14" s="22"/>
      <c r="F14" s="24"/>
    </row>
    <row r="15" spans="1:6" ht="19.5" customHeight="1">
      <c r="A15" s="26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mergeCells count="1">
    <mergeCell ref="A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outlinePr summaryBelow="0" summaryRight="0"/>
  </sheetPr>
  <dimension ref="A1:F3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6" sqref="E16"/>
    </sheetView>
  </sheetViews>
  <sheetFormatPr defaultColWidth="12.5703125" defaultRowHeight="15.75" customHeight="1"/>
  <cols>
    <col min="1" max="1" width="15.42578125" customWidth="1"/>
    <col min="2" max="2" width="36.2851562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0</v>
      </c>
      <c r="D1" s="4">
        <f t="shared" si="0"/>
        <v>30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27">
        <v>82</v>
      </c>
      <c r="F3" s="24"/>
    </row>
    <row r="4" spans="1:6" ht="19.5" customHeight="1">
      <c r="A4" s="26">
        <v>45551</v>
      </c>
      <c r="B4" s="23" t="s">
        <v>57</v>
      </c>
      <c r="C4" s="126"/>
      <c r="D4" s="128"/>
      <c r="E4" s="129"/>
      <c r="F4" s="24"/>
    </row>
    <row r="5" spans="1:6" ht="19.5" customHeight="1">
      <c r="A5" s="26">
        <v>45551</v>
      </c>
      <c r="B5" s="23" t="s">
        <v>58</v>
      </c>
      <c r="C5" s="19"/>
      <c r="D5" s="128">
        <v>3</v>
      </c>
      <c r="E5" s="129">
        <f>E3+D5</f>
        <v>85</v>
      </c>
      <c r="F5" s="24"/>
    </row>
    <row r="6" spans="1:6" ht="19.5" customHeight="1">
      <c r="A6" s="26">
        <v>45551</v>
      </c>
      <c r="B6" s="23" t="s">
        <v>59</v>
      </c>
      <c r="C6" s="19"/>
      <c r="D6" s="128">
        <v>3</v>
      </c>
      <c r="E6" s="129">
        <f>E5+D6</f>
        <v>88</v>
      </c>
      <c r="F6" s="24"/>
    </row>
    <row r="7" spans="1:6" ht="19.5" customHeight="1">
      <c r="A7" s="26">
        <v>45551</v>
      </c>
      <c r="B7" s="23" t="s">
        <v>60</v>
      </c>
      <c r="C7" s="19"/>
      <c r="D7" s="128">
        <v>3</v>
      </c>
      <c r="E7" s="129">
        <f>E6+D7</f>
        <v>91</v>
      </c>
      <c r="F7" s="24"/>
    </row>
    <row r="8" spans="1:6" ht="19.5" customHeight="1">
      <c r="A8" s="26">
        <v>45551</v>
      </c>
      <c r="B8" s="23" t="s">
        <v>61</v>
      </c>
      <c r="C8" s="19"/>
      <c r="D8" s="128">
        <v>3</v>
      </c>
      <c r="E8" s="129">
        <f>E7+D8</f>
        <v>94</v>
      </c>
      <c r="F8" s="24"/>
    </row>
    <row r="9" spans="1:6" ht="19.5" customHeight="1">
      <c r="A9" s="26">
        <v>45552</v>
      </c>
      <c r="B9" s="23" t="s">
        <v>62</v>
      </c>
      <c r="C9" s="19"/>
      <c r="D9" s="128">
        <v>3</v>
      </c>
      <c r="E9" s="129">
        <f>E8+D9</f>
        <v>97</v>
      </c>
      <c r="F9" s="24"/>
    </row>
    <row r="10" spans="1:6" ht="19.5" customHeight="1">
      <c r="A10" s="26">
        <v>45553</v>
      </c>
      <c r="B10" s="23" t="s">
        <v>63</v>
      </c>
      <c r="C10" s="19"/>
      <c r="D10" s="128">
        <v>3</v>
      </c>
      <c r="E10" s="129">
        <f t="shared" ref="E10:E14" si="1">E9+D10</f>
        <v>100</v>
      </c>
      <c r="F10" s="24"/>
    </row>
    <row r="11" spans="1:6" ht="19.5" customHeight="1">
      <c r="A11" s="26">
        <v>45430</v>
      </c>
      <c r="B11" s="23" t="s">
        <v>64</v>
      </c>
      <c r="C11" s="19"/>
      <c r="D11" s="128">
        <v>3</v>
      </c>
      <c r="E11" s="129">
        <f t="shared" si="1"/>
        <v>103</v>
      </c>
      <c r="F11" s="24"/>
    </row>
    <row r="12" spans="1:6" ht="19.5" customHeight="1">
      <c r="A12" s="26">
        <v>45431</v>
      </c>
      <c r="B12" s="23" t="s">
        <v>65</v>
      </c>
      <c r="C12" s="19"/>
      <c r="D12" s="128">
        <v>3</v>
      </c>
      <c r="E12" s="129">
        <f t="shared" si="1"/>
        <v>106</v>
      </c>
      <c r="F12" s="24"/>
    </row>
    <row r="13" spans="1:6" ht="19.5" customHeight="1">
      <c r="A13" s="26">
        <v>45431</v>
      </c>
      <c r="B13" s="23" t="s">
        <v>66</v>
      </c>
      <c r="C13" s="19"/>
      <c r="D13" s="128">
        <v>3</v>
      </c>
      <c r="E13" s="129">
        <f t="shared" si="1"/>
        <v>109</v>
      </c>
      <c r="F13" s="24"/>
    </row>
    <row r="14" spans="1:6" ht="19.5" customHeight="1">
      <c r="A14" s="26">
        <v>45431</v>
      </c>
      <c r="B14" s="23" t="s">
        <v>67</v>
      </c>
      <c r="C14" s="19"/>
      <c r="D14" s="128">
        <v>3</v>
      </c>
      <c r="E14" s="129">
        <f t="shared" si="1"/>
        <v>112</v>
      </c>
      <c r="F14" s="24"/>
    </row>
    <row r="15" spans="1:6" ht="19.5" customHeight="1">
      <c r="A15" s="161" t="s">
        <v>47</v>
      </c>
      <c r="B15" s="161"/>
      <c r="C15" s="161"/>
      <c r="D15" s="161"/>
      <c r="E15" s="129">
        <f>E14</f>
        <v>112</v>
      </c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mergeCells count="1">
    <mergeCell ref="A15:D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outlinePr summaryBelow="0" summaryRight="0"/>
  </sheetPr>
  <dimension ref="A1:F3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4" sqref="E14"/>
    </sheetView>
  </sheetViews>
  <sheetFormatPr defaultColWidth="12.5703125" defaultRowHeight="15.75" customHeight="1"/>
  <cols>
    <col min="1" max="1" width="15.42578125" customWidth="1"/>
    <col min="2" max="2" width="40.8554687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-62</v>
      </c>
      <c r="D1" s="4">
        <f t="shared" si="0"/>
        <v>21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27">
        <v>112</v>
      </c>
      <c r="F3" s="24"/>
    </row>
    <row r="4" spans="1:6" ht="19.5" customHeight="1">
      <c r="A4" s="26">
        <v>45558</v>
      </c>
      <c r="B4" s="23" t="s">
        <v>68</v>
      </c>
      <c r="C4" s="126"/>
      <c r="D4" s="128">
        <v>3</v>
      </c>
      <c r="E4" s="129">
        <f>E3+D4</f>
        <v>115</v>
      </c>
      <c r="F4" s="24"/>
    </row>
    <row r="5" spans="1:6" ht="19.5" customHeight="1">
      <c r="A5" s="26">
        <v>45559</v>
      </c>
      <c r="B5" s="23" t="s">
        <v>69</v>
      </c>
      <c r="C5" s="19"/>
      <c r="D5" s="128">
        <v>3</v>
      </c>
      <c r="E5" s="129">
        <f>E4+D5</f>
        <v>118</v>
      </c>
      <c r="F5" s="24"/>
    </row>
    <row r="6" spans="1:6" ht="19.5" customHeight="1">
      <c r="A6" s="26">
        <v>45560</v>
      </c>
      <c r="B6" s="23" t="s">
        <v>70</v>
      </c>
      <c r="C6" s="19"/>
      <c r="D6" s="128">
        <v>3</v>
      </c>
      <c r="E6" s="129">
        <f>E5+D6</f>
        <v>121</v>
      </c>
      <c r="F6" s="24"/>
    </row>
    <row r="7" spans="1:6" ht="19.5" customHeight="1">
      <c r="A7" s="26">
        <v>45561</v>
      </c>
      <c r="B7" s="23" t="s">
        <v>72</v>
      </c>
      <c r="C7" s="126">
        <v>-40</v>
      </c>
      <c r="D7" s="128"/>
      <c r="E7" s="129">
        <f>E6+C7</f>
        <v>81</v>
      </c>
      <c r="F7" s="24"/>
    </row>
    <row r="8" spans="1:6" ht="19.5" customHeight="1">
      <c r="A8" s="26">
        <v>45561</v>
      </c>
      <c r="B8" s="23" t="s">
        <v>71</v>
      </c>
      <c r="C8" s="126">
        <v>-22</v>
      </c>
      <c r="D8" s="128"/>
      <c r="E8" s="129">
        <f>C8+E7</f>
        <v>59</v>
      </c>
      <c r="F8" s="24"/>
    </row>
    <row r="9" spans="1:6" ht="19.5" customHeight="1">
      <c r="A9" s="26">
        <v>45561</v>
      </c>
      <c r="B9" s="23" t="s">
        <v>73</v>
      </c>
      <c r="C9" s="19"/>
      <c r="D9" s="128">
        <v>3</v>
      </c>
      <c r="E9" s="129">
        <f>E8+D9</f>
        <v>62</v>
      </c>
      <c r="F9" s="24"/>
    </row>
    <row r="10" spans="1:6" ht="19.5" customHeight="1">
      <c r="A10" s="26">
        <v>45562</v>
      </c>
      <c r="B10" s="23" t="s">
        <v>74</v>
      </c>
      <c r="C10" s="19"/>
      <c r="D10" s="128">
        <v>3</v>
      </c>
      <c r="E10" s="129">
        <f t="shared" ref="E10:E12" si="1">E9+D10</f>
        <v>65</v>
      </c>
      <c r="F10" s="24"/>
    </row>
    <row r="11" spans="1:6" ht="19.5" customHeight="1">
      <c r="A11" s="26">
        <v>45562</v>
      </c>
      <c r="B11" s="23" t="s">
        <v>46</v>
      </c>
      <c r="C11" s="19"/>
      <c r="D11" s="128">
        <v>3</v>
      </c>
      <c r="E11" s="129">
        <f t="shared" si="1"/>
        <v>68</v>
      </c>
      <c r="F11" s="24"/>
    </row>
    <row r="12" spans="1:6" ht="19.5" customHeight="1">
      <c r="A12" s="26">
        <v>45562</v>
      </c>
      <c r="B12" s="23" t="s">
        <v>75</v>
      </c>
      <c r="C12" s="19"/>
      <c r="D12" s="128">
        <v>3</v>
      </c>
      <c r="E12" s="129">
        <f t="shared" si="1"/>
        <v>71</v>
      </c>
      <c r="F12" s="24"/>
    </row>
    <row r="13" spans="1:6" ht="19.5" customHeight="1">
      <c r="A13" s="161" t="s">
        <v>47</v>
      </c>
      <c r="B13" s="161"/>
      <c r="C13" s="161"/>
      <c r="D13" s="161"/>
      <c r="E13" s="129">
        <f>E12</f>
        <v>71</v>
      </c>
      <c r="F13" s="24"/>
    </row>
    <row r="14" spans="1:6" ht="19.5" customHeight="1">
      <c r="A14" s="26"/>
      <c r="B14" s="23"/>
      <c r="C14" s="19"/>
      <c r="D14" s="25"/>
      <c r="E14" s="22"/>
      <c r="F14" s="24"/>
    </row>
    <row r="15" spans="1:6" ht="19.5" customHeight="1">
      <c r="A15" s="26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mergeCells count="1">
    <mergeCell ref="A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outlinePr summaryBelow="0" summaryRight="0"/>
  </sheetPr>
  <dimension ref="A1:F3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defaultColWidth="12.5703125" defaultRowHeight="15.75" customHeight="1"/>
  <cols>
    <col min="1" max="1" width="15.42578125" customWidth="1"/>
    <col min="2" max="2" width="38.14062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0</v>
      </c>
      <c r="D1" s="4">
        <f t="shared" si="0"/>
        <v>12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30"/>
      <c r="E3" s="127">
        <v>71</v>
      </c>
      <c r="F3" s="24"/>
    </row>
    <row r="4" spans="1:6" ht="19.5" customHeight="1">
      <c r="A4" s="26">
        <v>45565</v>
      </c>
      <c r="B4" s="23" t="s">
        <v>76</v>
      </c>
      <c r="C4" s="126"/>
      <c r="D4" s="128">
        <v>3</v>
      </c>
      <c r="E4" s="129">
        <f t="shared" ref="E4:E7" si="1">E3+D4</f>
        <v>74</v>
      </c>
      <c r="F4" s="24"/>
    </row>
    <row r="5" spans="1:6" ht="19.5" customHeight="1">
      <c r="A5" s="26">
        <v>45566</v>
      </c>
      <c r="B5" s="23" t="s">
        <v>77</v>
      </c>
      <c r="C5" s="19"/>
      <c r="D5" s="128">
        <v>3</v>
      </c>
      <c r="E5" s="129">
        <f t="shared" si="1"/>
        <v>77</v>
      </c>
      <c r="F5" s="24"/>
    </row>
    <row r="6" spans="1:6" ht="19.5" customHeight="1">
      <c r="A6" s="26">
        <v>45567</v>
      </c>
      <c r="B6" s="23" t="s">
        <v>78</v>
      </c>
      <c r="C6" s="19"/>
      <c r="D6" s="128">
        <v>3</v>
      </c>
      <c r="E6" s="129">
        <f t="shared" si="1"/>
        <v>80</v>
      </c>
      <c r="F6" s="24"/>
    </row>
    <row r="7" spans="1:6" ht="19.5" customHeight="1">
      <c r="A7" s="26">
        <v>45568</v>
      </c>
      <c r="B7" s="23" t="s">
        <v>79</v>
      </c>
      <c r="C7" s="19"/>
      <c r="D7" s="128">
        <v>3</v>
      </c>
      <c r="E7" s="129">
        <f t="shared" si="1"/>
        <v>83</v>
      </c>
      <c r="F7" s="24"/>
    </row>
    <row r="8" spans="1:6" ht="19.5" customHeight="1">
      <c r="A8" s="161" t="s">
        <v>47</v>
      </c>
      <c r="B8" s="161"/>
      <c r="C8" s="161"/>
      <c r="D8" s="161"/>
      <c r="E8" s="129">
        <f>E7</f>
        <v>83</v>
      </c>
      <c r="F8" s="24"/>
    </row>
    <row r="9" spans="1:6" ht="19.5" customHeight="1">
      <c r="A9" s="26"/>
      <c r="B9" s="23"/>
      <c r="C9" s="19"/>
      <c r="D9" s="128"/>
      <c r="E9" s="129"/>
      <c r="F9" s="24"/>
    </row>
    <row r="10" spans="1:6" ht="19.5" customHeight="1">
      <c r="A10" s="26"/>
      <c r="B10" s="23"/>
      <c r="C10" s="19"/>
      <c r="D10" s="25"/>
      <c r="E10" s="22"/>
      <c r="F10" s="24"/>
    </row>
    <row r="11" spans="1:6" ht="19.5" customHeight="1">
      <c r="A11" s="26"/>
      <c r="B11" s="23"/>
      <c r="C11" s="19"/>
      <c r="D11" s="25"/>
      <c r="E11" s="22"/>
      <c r="F11" s="24"/>
    </row>
    <row r="12" spans="1:6" ht="19.5" customHeight="1">
      <c r="A12" s="26"/>
      <c r="B12" s="23"/>
      <c r="C12" s="19"/>
      <c r="D12" s="25"/>
      <c r="E12" s="22"/>
      <c r="F12" s="24"/>
    </row>
    <row r="13" spans="1:6" ht="19.5" customHeight="1">
      <c r="A13" s="26"/>
      <c r="B13" s="23"/>
      <c r="C13" s="19"/>
      <c r="D13" s="25"/>
      <c r="E13" s="22"/>
      <c r="F13" s="24"/>
    </row>
    <row r="14" spans="1:6" ht="19.5" customHeight="1">
      <c r="A14" s="26"/>
      <c r="B14" s="23"/>
      <c r="C14" s="19"/>
      <c r="D14" s="25"/>
      <c r="E14" s="22"/>
      <c r="F14" s="24"/>
    </row>
    <row r="15" spans="1:6" ht="19.5" customHeight="1">
      <c r="A15" s="26"/>
      <c r="B15" s="23"/>
      <c r="C15" s="19"/>
      <c r="D15" s="25"/>
      <c r="E15" s="22"/>
      <c r="F15" s="24"/>
    </row>
    <row r="16" spans="1:6" ht="19.5" customHeight="1">
      <c r="A16" s="26"/>
      <c r="B16" s="23"/>
      <c r="C16" s="19"/>
      <c r="D16" s="25"/>
      <c r="E16" s="22"/>
      <c r="F16" s="24"/>
    </row>
    <row r="17" spans="1:6" ht="19.5" customHeight="1">
      <c r="A17" s="26"/>
      <c r="B17" s="23"/>
      <c r="C17" s="19"/>
      <c r="D17" s="25"/>
      <c r="E17" s="22"/>
      <c r="F17" s="24"/>
    </row>
    <row r="18" spans="1:6" ht="19.5" customHeight="1">
      <c r="A18" s="26"/>
      <c r="B18" s="23"/>
      <c r="C18" s="19"/>
      <c r="D18" s="25"/>
      <c r="E18" s="22"/>
      <c r="F18" s="24"/>
    </row>
    <row r="19" spans="1:6" ht="19.5" customHeight="1">
      <c r="A19" s="26"/>
      <c r="B19" s="23"/>
      <c r="C19" s="19"/>
      <c r="D19" s="25"/>
      <c r="E19" s="22"/>
      <c r="F19" s="24"/>
    </row>
    <row r="20" spans="1:6" ht="19.5" customHeight="1">
      <c r="A20" s="26"/>
      <c r="B20" s="23"/>
      <c r="C20" s="19"/>
      <c r="D20" s="25"/>
      <c r="E20" s="22"/>
      <c r="F20" s="24"/>
    </row>
    <row r="21" spans="1:6" ht="19.5" customHeight="1">
      <c r="A21" s="26"/>
      <c r="B21" s="23"/>
      <c r="C21" s="19"/>
      <c r="D21" s="25"/>
      <c r="E21" s="22"/>
      <c r="F21" s="24"/>
    </row>
    <row r="22" spans="1:6" ht="19.5" customHeight="1">
      <c r="A22" s="26"/>
      <c r="B22" s="23"/>
      <c r="C22" s="19"/>
      <c r="D22" s="25"/>
      <c r="E22" s="22"/>
      <c r="F22" s="24"/>
    </row>
    <row r="23" spans="1:6" ht="19.5" customHeight="1">
      <c r="A23" s="26"/>
      <c r="B23" s="23"/>
      <c r="C23" s="19"/>
      <c r="D23" s="25"/>
      <c r="E23" s="22"/>
      <c r="F23" s="24"/>
    </row>
    <row r="24" spans="1:6" ht="19.5" customHeight="1">
      <c r="A24" s="26"/>
      <c r="B24" s="23"/>
      <c r="C24" s="19"/>
      <c r="D24" s="25"/>
      <c r="E24" s="22"/>
      <c r="F24" s="24"/>
    </row>
    <row r="25" spans="1:6" ht="19.5" customHeight="1">
      <c r="A25" s="26"/>
      <c r="B25" s="23"/>
      <c r="C25" s="19"/>
      <c r="D25" s="25"/>
      <c r="E25" s="22"/>
      <c r="F25" s="24"/>
    </row>
    <row r="26" spans="1:6" ht="19.5" customHeight="1">
      <c r="A26" s="26"/>
      <c r="B26" s="23"/>
      <c r="C26" s="19"/>
      <c r="D26" s="25"/>
      <c r="E26" s="22"/>
      <c r="F26" s="24"/>
    </row>
    <row r="27" spans="1:6" ht="19.5" customHeight="1">
      <c r="A27" s="26"/>
      <c r="B27" s="23"/>
      <c r="C27" s="19"/>
      <c r="D27" s="25"/>
      <c r="E27" s="22"/>
      <c r="F27" s="24"/>
    </row>
    <row r="28" spans="1:6" ht="19.5" customHeight="1">
      <c r="A28" s="26"/>
      <c r="B28" s="23"/>
      <c r="C28" s="19"/>
      <c r="D28" s="25"/>
      <c r="E28" s="22"/>
      <c r="F28" s="24"/>
    </row>
    <row r="29" spans="1:6" ht="19.5" customHeight="1">
      <c r="A29" s="26"/>
      <c r="B29" s="23"/>
      <c r="C29" s="19"/>
      <c r="D29" s="25"/>
      <c r="E29" s="22"/>
      <c r="F29" s="24"/>
    </row>
    <row r="30" spans="1:6" ht="19.5" customHeight="1">
      <c r="A30" s="27"/>
      <c r="B30" s="28"/>
      <c r="C30" s="29"/>
      <c r="D30" s="30"/>
      <c r="E30" s="22"/>
      <c r="F30" s="24"/>
    </row>
  </sheetData>
  <mergeCells count="1">
    <mergeCell ref="A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8" sqref="E8"/>
    </sheetView>
  </sheetViews>
  <sheetFormatPr defaultRowHeight="12.75"/>
  <cols>
    <col min="1" max="1" width="12.28515625" style="125" customWidth="1"/>
    <col min="2" max="2" width="47.42578125" style="125" customWidth="1"/>
    <col min="3" max="3" width="10.85546875" style="125" customWidth="1"/>
    <col min="4" max="4" width="9.140625" style="125"/>
    <col min="5" max="5" width="10.7109375" style="125" customWidth="1"/>
    <col min="6" max="7" width="9.140625" style="125"/>
  </cols>
  <sheetData>
    <row r="1" spans="1:6" ht="25.5" customHeight="1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</row>
    <row r="2" spans="1:6" ht="28.5" customHeight="1">
      <c r="A2" s="13"/>
      <c r="B2" s="14" t="s">
        <v>6</v>
      </c>
      <c r="C2" s="15"/>
      <c r="D2" s="130"/>
      <c r="E2" s="127">
        <v>83</v>
      </c>
      <c r="F2" s="24"/>
    </row>
    <row r="3" spans="1:6" ht="23.25" customHeight="1">
      <c r="A3" s="26">
        <v>45572</v>
      </c>
      <c r="B3" s="23" t="s">
        <v>88</v>
      </c>
      <c r="C3" s="126"/>
      <c r="D3" s="128">
        <v>3</v>
      </c>
      <c r="E3" s="129">
        <f t="shared" ref="E3:E6" si="0">E2+D3</f>
        <v>86</v>
      </c>
      <c r="F3" s="24"/>
    </row>
    <row r="4" spans="1:6" ht="21" customHeight="1">
      <c r="A4" s="26">
        <v>45573</v>
      </c>
      <c r="B4" s="23" t="s">
        <v>89</v>
      </c>
      <c r="C4" s="19"/>
      <c r="D4" s="128">
        <v>3</v>
      </c>
      <c r="E4" s="129">
        <f t="shared" si="0"/>
        <v>89</v>
      </c>
      <c r="F4" s="24"/>
    </row>
    <row r="5" spans="1:6" ht="18.75" customHeight="1">
      <c r="A5" s="26">
        <v>45574</v>
      </c>
      <c r="B5" s="23" t="s">
        <v>63</v>
      </c>
      <c r="C5" s="19"/>
      <c r="D5" s="128">
        <v>3</v>
      </c>
      <c r="E5" s="129">
        <f t="shared" si="0"/>
        <v>92</v>
      </c>
      <c r="F5" s="24"/>
    </row>
    <row r="6" spans="1:6" ht="21.75" customHeight="1">
      <c r="A6" s="26">
        <v>45575</v>
      </c>
      <c r="B6" s="23" t="s">
        <v>90</v>
      </c>
      <c r="C6" s="19"/>
      <c r="D6" s="128">
        <v>3</v>
      </c>
      <c r="E6" s="129">
        <f t="shared" si="0"/>
        <v>95</v>
      </c>
      <c r="F6" s="24"/>
    </row>
    <row r="7" spans="1:6" ht="28.5" customHeight="1">
      <c r="A7" s="161" t="s">
        <v>47</v>
      </c>
      <c r="B7" s="161"/>
      <c r="C7" s="161"/>
      <c r="D7" s="161"/>
      <c r="E7" s="129">
        <f>E6</f>
        <v>95</v>
      </c>
      <c r="F7" s="24"/>
    </row>
    <row r="8" spans="1:6">
      <c r="A8" s="26"/>
      <c r="B8" s="23"/>
      <c r="C8" s="19"/>
      <c r="D8" s="128"/>
      <c r="E8" s="129"/>
      <c r="F8" s="24"/>
    </row>
    <row r="9" spans="1:6">
      <c r="A9" s="26"/>
      <c r="B9" s="23"/>
      <c r="C9" s="19"/>
      <c r="D9" s="25"/>
      <c r="E9" s="131"/>
      <c r="F9" s="24"/>
    </row>
    <row r="10" spans="1:6">
      <c r="A10" s="26"/>
      <c r="B10" s="23"/>
      <c r="C10" s="19"/>
      <c r="D10" s="25"/>
      <c r="E10" s="131"/>
      <c r="F10" s="24"/>
    </row>
    <row r="11" spans="1:6">
      <c r="A11" s="26"/>
      <c r="B11" s="23"/>
      <c r="C11" s="19"/>
      <c r="D11" s="25"/>
      <c r="E11" s="131"/>
      <c r="F11" s="24"/>
    </row>
    <row r="12" spans="1:6">
      <c r="A12" s="26"/>
      <c r="B12" s="23"/>
      <c r="C12" s="19"/>
      <c r="D12" s="25"/>
      <c r="E12" s="131"/>
      <c r="F12" s="24"/>
    </row>
    <row r="13" spans="1:6">
      <c r="A13" s="26"/>
      <c r="B13" s="23"/>
      <c r="C13" s="19"/>
      <c r="D13" s="25"/>
      <c r="E13" s="131"/>
      <c r="F13" s="24"/>
    </row>
    <row r="14" spans="1:6">
      <c r="A14" s="26"/>
      <c r="B14" s="23"/>
      <c r="C14" s="19"/>
      <c r="D14" s="25"/>
      <c r="E14" s="22"/>
      <c r="F14" s="24"/>
    </row>
    <row r="15" spans="1:6">
      <c r="A15" s="26"/>
      <c r="B15" s="23"/>
      <c r="C15" s="19"/>
      <c r="D15" s="25"/>
      <c r="E15" s="22"/>
      <c r="F15" s="24"/>
    </row>
    <row r="16" spans="1:6">
      <c r="A16" s="26"/>
      <c r="B16" s="23"/>
      <c r="C16" s="19"/>
      <c r="D16" s="25"/>
      <c r="E16" s="22"/>
      <c r="F16" s="24"/>
    </row>
    <row r="17" spans="1:6">
      <c r="A17" s="26"/>
      <c r="B17" s="23"/>
      <c r="C17" s="19"/>
      <c r="D17" s="25"/>
      <c r="E17" s="22"/>
      <c r="F17" s="24"/>
    </row>
    <row r="18" spans="1:6">
      <c r="A18" s="26"/>
      <c r="B18" s="23"/>
      <c r="C18" s="19"/>
      <c r="D18" s="25"/>
      <c r="E18" s="22"/>
      <c r="F18" s="24"/>
    </row>
    <row r="19" spans="1:6">
      <c r="A19" s="26"/>
      <c r="B19" s="23"/>
      <c r="C19" s="19"/>
      <c r="D19" s="25"/>
      <c r="E19" s="22"/>
      <c r="F19" s="24"/>
    </row>
    <row r="20" spans="1:6">
      <c r="A20" s="26"/>
      <c r="B20" s="23"/>
      <c r="C20" s="19"/>
      <c r="D20" s="25"/>
      <c r="E20" s="22"/>
      <c r="F20" s="24"/>
    </row>
    <row r="21" spans="1:6">
      <c r="A21" s="26"/>
      <c r="B21" s="23"/>
      <c r="C21" s="19"/>
      <c r="D21" s="25"/>
      <c r="E21" s="22"/>
      <c r="F21" s="24"/>
    </row>
    <row r="22" spans="1:6">
      <c r="A22" s="26"/>
      <c r="B22" s="23"/>
      <c r="C22" s="19"/>
      <c r="D22" s="25"/>
      <c r="E22" s="22"/>
      <c r="F22" s="160"/>
    </row>
    <row r="23" spans="1:6">
      <c r="A23" s="26"/>
      <c r="B23" s="23"/>
      <c r="C23" s="19"/>
      <c r="D23" s="25"/>
      <c r="E23" s="22"/>
      <c r="F23" s="24"/>
    </row>
    <row r="24" spans="1:6">
      <c r="A24" s="26"/>
      <c r="B24" s="23"/>
      <c r="C24" s="19"/>
      <c r="D24" s="25"/>
      <c r="E24" s="22"/>
      <c r="F24" s="24"/>
    </row>
    <row r="25" spans="1:6">
      <c r="A25" s="26"/>
      <c r="B25" s="23"/>
      <c r="C25" s="19"/>
      <c r="D25" s="25"/>
      <c r="E25" s="22"/>
      <c r="F25" s="24"/>
    </row>
    <row r="26" spans="1:6">
      <c r="A26" s="26"/>
      <c r="B26" s="23"/>
      <c r="C26" s="19"/>
      <c r="D26" s="25"/>
      <c r="E26" s="22"/>
      <c r="F26" s="24"/>
    </row>
    <row r="27" spans="1:6">
      <c r="A27" s="26"/>
      <c r="B27" s="23"/>
      <c r="C27" s="19"/>
      <c r="D27" s="25"/>
      <c r="E27" s="22"/>
      <c r="F27" s="24"/>
    </row>
    <row r="28" spans="1:6">
      <c r="A28" s="26"/>
      <c r="B28" s="23"/>
      <c r="C28" s="19"/>
      <c r="D28" s="25"/>
      <c r="E28" s="22"/>
      <c r="F28" s="24"/>
    </row>
    <row r="29" spans="1:6">
      <c r="A29" s="27"/>
      <c r="B29" s="28"/>
      <c r="C29" s="29"/>
      <c r="D29" s="30"/>
      <c r="E29" s="22"/>
      <c r="F29" s="24"/>
    </row>
  </sheetData>
  <mergeCells count="1">
    <mergeCell ref="A7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9" sqref="E9"/>
    </sheetView>
  </sheetViews>
  <sheetFormatPr defaultRowHeight="12.75"/>
  <cols>
    <col min="1" max="1" width="12.28515625" style="125" customWidth="1"/>
    <col min="2" max="2" width="47.42578125" style="125" customWidth="1"/>
    <col min="3" max="3" width="10.85546875" style="125" customWidth="1"/>
    <col min="4" max="4" width="9.140625" style="125"/>
    <col min="5" max="5" width="10.7109375" style="125" customWidth="1"/>
    <col min="6" max="7" width="9.140625" style="125"/>
  </cols>
  <sheetData>
    <row r="1" spans="1:6" ht="27.75" customHeight="1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</row>
    <row r="2" spans="1:6" ht="24" customHeight="1">
      <c r="A2" s="13"/>
      <c r="B2" s="14" t="s">
        <v>6</v>
      </c>
      <c r="C2" s="15"/>
      <c r="D2" s="130"/>
      <c r="E2" s="127">
        <v>95</v>
      </c>
      <c r="F2" s="24"/>
    </row>
    <row r="3" spans="1:6" ht="24" customHeight="1">
      <c r="A3" s="26">
        <v>45579</v>
      </c>
      <c r="B3" s="23" t="s">
        <v>42</v>
      </c>
      <c r="C3" s="126"/>
      <c r="D3" s="128">
        <v>3</v>
      </c>
      <c r="E3" s="129">
        <f t="shared" ref="E3:E7" si="0">E2+D3</f>
        <v>98</v>
      </c>
      <c r="F3" s="24"/>
    </row>
    <row r="4" spans="1:6" ht="23.25" customHeight="1">
      <c r="A4" s="26">
        <v>45579</v>
      </c>
      <c r="B4" s="23" t="s">
        <v>43</v>
      </c>
      <c r="C4" s="19"/>
      <c r="D4" s="128">
        <v>3</v>
      </c>
      <c r="E4" s="129">
        <f t="shared" si="0"/>
        <v>101</v>
      </c>
      <c r="F4" s="24"/>
    </row>
    <row r="5" spans="1:6" ht="22.5" customHeight="1">
      <c r="A5" s="26">
        <v>45579</v>
      </c>
      <c r="B5" s="23" t="s">
        <v>44</v>
      </c>
      <c r="C5" s="19"/>
      <c r="D5" s="128">
        <v>3</v>
      </c>
      <c r="E5" s="129">
        <f t="shared" si="0"/>
        <v>104</v>
      </c>
      <c r="F5" s="24"/>
    </row>
    <row r="6" spans="1:6" ht="23.25" customHeight="1">
      <c r="A6" s="26">
        <v>45582</v>
      </c>
      <c r="B6" s="23" t="s">
        <v>45</v>
      </c>
      <c r="C6" s="19"/>
      <c r="D6" s="128">
        <v>3</v>
      </c>
      <c r="E6" s="129">
        <f t="shared" si="0"/>
        <v>107</v>
      </c>
      <c r="F6" s="24"/>
    </row>
    <row r="7" spans="1:6" ht="21.75" customHeight="1">
      <c r="A7" s="26">
        <v>45582</v>
      </c>
      <c r="B7" s="23" t="s">
        <v>46</v>
      </c>
      <c r="C7" s="19"/>
      <c r="D7" s="128">
        <v>3</v>
      </c>
      <c r="E7" s="129">
        <f t="shared" si="0"/>
        <v>110</v>
      </c>
      <c r="F7" s="24"/>
    </row>
    <row r="8" spans="1:6" ht="28.5" customHeight="1">
      <c r="A8" s="161" t="s">
        <v>47</v>
      </c>
      <c r="B8" s="161"/>
      <c r="C8" s="161"/>
      <c r="D8" s="161"/>
      <c r="E8" s="129">
        <f>E7</f>
        <v>110</v>
      </c>
      <c r="F8" s="24"/>
    </row>
    <row r="9" spans="1:6">
      <c r="A9" s="26"/>
      <c r="B9" s="23"/>
      <c r="C9" s="19"/>
      <c r="D9" s="25"/>
      <c r="E9" s="131"/>
      <c r="F9" s="24"/>
    </row>
    <row r="10" spans="1:6">
      <c r="A10" s="26"/>
      <c r="B10" s="23"/>
      <c r="C10" s="19"/>
      <c r="D10" s="25"/>
      <c r="E10" s="131"/>
      <c r="F10" s="24"/>
    </row>
    <row r="11" spans="1:6">
      <c r="A11" s="26"/>
      <c r="B11" s="23"/>
      <c r="C11" s="19"/>
      <c r="D11" s="25"/>
      <c r="E11" s="131"/>
      <c r="F11" s="24"/>
    </row>
    <row r="12" spans="1:6">
      <c r="A12" s="26"/>
      <c r="B12" s="23"/>
      <c r="C12" s="19"/>
      <c r="D12" s="25"/>
      <c r="E12" s="131"/>
      <c r="F12" s="24"/>
    </row>
    <row r="13" spans="1:6">
      <c r="A13" s="26"/>
      <c r="B13" s="23"/>
      <c r="C13" s="19"/>
      <c r="D13" s="25"/>
      <c r="E13" s="131"/>
      <c r="F13" s="24"/>
    </row>
    <row r="14" spans="1:6">
      <c r="A14" s="26"/>
      <c r="B14" s="23"/>
      <c r="C14" s="19"/>
      <c r="D14" s="25"/>
      <c r="E14" s="22"/>
      <c r="F14" s="24"/>
    </row>
    <row r="15" spans="1:6">
      <c r="A15" s="26"/>
      <c r="B15" s="23"/>
      <c r="C15" s="19"/>
      <c r="D15" s="25"/>
      <c r="E15" s="22"/>
      <c r="F15" s="24"/>
    </row>
    <row r="16" spans="1:6">
      <c r="A16" s="26"/>
      <c r="B16" s="23"/>
      <c r="C16" s="19"/>
      <c r="D16" s="25"/>
      <c r="E16" s="22"/>
      <c r="F16" s="24"/>
    </row>
    <row r="17" spans="1:6">
      <c r="A17" s="26"/>
      <c r="B17" s="23"/>
      <c r="C17" s="19"/>
      <c r="D17" s="25"/>
      <c r="E17" s="22"/>
      <c r="F17" s="24"/>
    </row>
    <row r="18" spans="1:6">
      <c r="A18" s="26"/>
      <c r="B18" s="23"/>
      <c r="C18" s="19"/>
      <c r="D18" s="25"/>
      <c r="E18" s="22"/>
      <c r="F18" s="24"/>
    </row>
    <row r="19" spans="1:6">
      <c r="A19" s="26"/>
      <c r="B19" s="23"/>
      <c r="C19" s="19"/>
      <c r="D19" s="25"/>
      <c r="E19" s="22"/>
      <c r="F19" s="24"/>
    </row>
    <row r="20" spans="1:6">
      <c r="A20" s="26"/>
      <c r="B20" s="23"/>
      <c r="C20" s="19"/>
      <c r="D20" s="25"/>
      <c r="E20" s="22"/>
      <c r="F20" s="24"/>
    </row>
    <row r="21" spans="1:6">
      <c r="A21" s="26"/>
      <c r="B21" s="23"/>
      <c r="C21" s="19"/>
      <c r="D21" s="25"/>
      <c r="E21" s="22"/>
      <c r="F21" s="24"/>
    </row>
    <row r="22" spans="1:6">
      <c r="A22" s="26"/>
      <c r="B22" s="23"/>
      <c r="C22" s="19"/>
      <c r="D22" s="25"/>
      <c r="E22" s="22"/>
      <c r="F22" s="24"/>
    </row>
    <row r="23" spans="1:6">
      <c r="A23" s="26"/>
      <c r="B23" s="23"/>
      <c r="C23" s="19"/>
      <c r="D23" s="25"/>
      <c r="E23" s="22"/>
      <c r="F23" s="24"/>
    </row>
    <row r="24" spans="1:6">
      <c r="A24" s="26"/>
      <c r="B24" s="23"/>
      <c r="C24" s="19"/>
      <c r="D24" s="25"/>
      <c r="E24" s="22"/>
      <c r="F24" s="24"/>
    </row>
    <row r="25" spans="1:6">
      <c r="A25" s="26"/>
      <c r="B25" s="23"/>
      <c r="C25" s="19"/>
      <c r="D25" s="25"/>
      <c r="E25" s="22"/>
      <c r="F25" s="24"/>
    </row>
    <row r="26" spans="1:6">
      <c r="A26" s="26"/>
      <c r="B26" s="23"/>
      <c r="C26" s="19"/>
      <c r="D26" s="25"/>
      <c r="E26" s="22"/>
      <c r="F26" s="24"/>
    </row>
    <row r="27" spans="1:6">
      <c r="A27" s="26"/>
      <c r="B27" s="23"/>
      <c r="C27" s="19"/>
      <c r="D27" s="25"/>
      <c r="E27" s="22"/>
      <c r="F27" s="24"/>
    </row>
    <row r="28" spans="1:6">
      <c r="A28" s="26"/>
      <c r="B28" s="23"/>
      <c r="C28" s="19"/>
      <c r="D28" s="25"/>
      <c r="E28" s="22"/>
      <c r="F28" s="24"/>
    </row>
    <row r="29" spans="1:6">
      <c r="A29" s="27"/>
      <c r="B29" s="28"/>
      <c r="C29" s="29"/>
      <c r="D29" s="30"/>
      <c r="E29" s="22"/>
      <c r="F29" s="24"/>
    </row>
  </sheetData>
  <mergeCells count="1">
    <mergeCell ref="A8:D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E12" sqref="E12"/>
    </sheetView>
  </sheetViews>
  <sheetFormatPr defaultRowHeight="12.75"/>
  <cols>
    <col min="1" max="1" width="12.28515625" customWidth="1"/>
    <col min="2" max="2" width="47.42578125" customWidth="1"/>
    <col min="3" max="3" width="10.85546875" customWidth="1"/>
    <col min="5" max="5" width="10.7109375" customWidth="1"/>
  </cols>
  <sheetData>
    <row r="1" spans="1:6" ht="20.25" customHeight="1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</row>
    <row r="2" spans="1:6" ht="21.75" customHeight="1">
      <c r="A2" s="13"/>
      <c r="B2" s="14" t="s">
        <v>6</v>
      </c>
      <c r="C2" s="15"/>
      <c r="D2" s="130"/>
      <c r="E2" s="127">
        <v>110</v>
      </c>
      <c r="F2" s="24"/>
    </row>
    <row r="3" spans="1:6" ht="21.75" customHeight="1">
      <c r="A3" s="26">
        <v>45586</v>
      </c>
      <c r="B3" s="23" t="s">
        <v>80</v>
      </c>
      <c r="C3" s="126"/>
      <c r="D3" s="128">
        <v>3</v>
      </c>
      <c r="E3" s="129">
        <f t="shared" ref="E3:E10" si="0">E2+D3</f>
        <v>113</v>
      </c>
      <c r="F3" s="24"/>
    </row>
    <row r="4" spans="1:6" ht="19.5" customHeight="1">
      <c r="A4" s="26">
        <v>45588</v>
      </c>
      <c r="B4" s="23" t="s">
        <v>81</v>
      </c>
      <c r="C4" s="19"/>
      <c r="D4" s="128">
        <v>3</v>
      </c>
      <c r="E4" s="129">
        <f t="shared" si="0"/>
        <v>116</v>
      </c>
      <c r="F4" s="24"/>
    </row>
    <row r="5" spans="1:6" ht="20.25" customHeight="1">
      <c r="A5" s="26">
        <v>45588</v>
      </c>
      <c r="B5" s="23" t="s">
        <v>82</v>
      </c>
      <c r="C5" s="19"/>
      <c r="D5" s="128">
        <v>3</v>
      </c>
      <c r="E5" s="129">
        <f t="shared" si="0"/>
        <v>119</v>
      </c>
      <c r="F5" s="24"/>
    </row>
    <row r="6" spans="1:6" ht="19.5" customHeight="1">
      <c r="A6" s="26">
        <v>45588</v>
      </c>
      <c r="B6" s="23" t="s">
        <v>83</v>
      </c>
      <c r="C6" s="19"/>
      <c r="D6" s="128">
        <v>3</v>
      </c>
      <c r="E6" s="129">
        <f t="shared" si="0"/>
        <v>122</v>
      </c>
      <c r="F6" s="24"/>
    </row>
    <row r="7" spans="1:6" ht="21" customHeight="1">
      <c r="A7" s="26">
        <v>45590</v>
      </c>
      <c r="B7" s="23" t="s">
        <v>84</v>
      </c>
      <c r="C7" s="19"/>
      <c r="D7" s="128">
        <v>3</v>
      </c>
      <c r="E7" s="129">
        <f t="shared" si="0"/>
        <v>125</v>
      </c>
      <c r="F7" s="24"/>
    </row>
    <row r="8" spans="1:6" ht="15.75" customHeight="1">
      <c r="A8" s="26">
        <v>45590</v>
      </c>
      <c r="B8" s="23" t="s">
        <v>85</v>
      </c>
      <c r="C8" s="19"/>
      <c r="D8" s="128">
        <v>3</v>
      </c>
      <c r="E8" s="129">
        <f t="shared" si="0"/>
        <v>128</v>
      </c>
      <c r="F8" s="24"/>
    </row>
    <row r="9" spans="1:6" ht="17.25" customHeight="1">
      <c r="A9" s="26">
        <v>45590</v>
      </c>
      <c r="B9" s="23" t="s">
        <v>86</v>
      </c>
      <c r="C9" s="19"/>
      <c r="D9" s="128">
        <v>3</v>
      </c>
      <c r="E9" s="129">
        <f t="shared" si="0"/>
        <v>131</v>
      </c>
      <c r="F9" s="24"/>
    </row>
    <row r="10" spans="1:6" ht="21.75" customHeight="1">
      <c r="A10" s="26">
        <v>45590</v>
      </c>
      <c r="B10" s="23" t="s">
        <v>87</v>
      </c>
      <c r="C10" s="19"/>
      <c r="D10" s="128">
        <v>3</v>
      </c>
      <c r="E10" s="129">
        <f t="shared" si="0"/>
        <v>134</v>
      </c>
      <c r="F10" s="24"/>
    </row>
    <row r="11" spans="1:6" ht="27" customHeight="1">
      <c r="A11" s="161" t="s">
        <v>47</v>
      </c>
      <c r="B11" s="161"/>
      <c r="C11" s="161"/>
      <c r="D11" s="161"/>
      <c r="E11" s="129">
        <f>E10</f>
        <v>134</v>
      </c>
      <c r="F11" s="24"/>
    </row>
    <row r="12" spans="1:6">
      <c r="A12" s="26"/>
      <c r="B12" s="23"/>
      <c r="C12" s="19"/>
      <c r="D12" s="25"/>
      <c r="E12" s="129"/>
      <c r="F12" s="24"/>
    </row>
    <row r="13" spans="1:6">
      <c r="A13" s="26"/>
      <c r="B13" s="23"/>
      <c r="C13" s="19"/>
      <c r="D13" s="25"/>
      <c r="E13" s="129"/>
      <c r="F13" s="24"/>
    </row>
    <row r="14" spans="1:6">
      <c r="A14" s="26"/>
      <c r="B14" s="23"/>
      <c r="C14" s="19"/>
      <c r="D14" s="25"/>
      <c r="E14" s="22"/>
      <c r="F14" s="24"/>
    </row>
    <row r="15" spans="1:6">
      <c r="A15" s="26"/>
      <c r="B15" s="23"/>
      <c r="C15" s="19"/>
      <c r="D15" s="25"/>
      <c r="E15" s="22"/>
      <c r="F15" s="24"/>
    </row>
    <row r="16" spans="1:6">
      <c r="A16" s="26"/>
      <c r="B16" s="23"/>
      <c r="C16" s="19"/>
      <c r="D16" s="25"/>
      <c r="E16" s="22"/>
      <c r="F16" s="24"/>
    </row>
    <row r="17" spans="1:6">
      <c r="A17" s="26"/>
      <c r="B17" s="23"/>
      <c r="C17" s="19"/>
      <c r="D17" s="25"/>
      <c r="E17" s="22"/>
      <c r="F17" s="24"/>
    </row>
    <row r="18" spans="1:6">
      <c r="A18" s="26"/>
      <c r="B18" s="23"/>
      <c r="C18" s="19"/>
      <c r="D18" s="25"/>
      <c r="E18" s="22"/>
      <c r="F18" s="24"/>
    </row>
    <row r="19" spans="1:6">
      <c r="A19" s="26"/>
      <c r="B19" s="23"/>
      <c r="C19" s="19"/>
      <c r="D19" s="25"/>
      <c r="E19" s="22"/>
      <c r="F19" s="24"/>
    </row>
    <row r="20" spans="1:6">
      <c r="A20" s="26"/>
      <c r="B20" s="23"/>
      <c r="C20" s="19"/>
      <c r="D20" s="25"/>
      <c r="E20" s="22"/>
      <c r="F20" s="24"/>
    </row>
    <row r="21" spans="1:6">
      <c r="A21" s="26"/>
      <c r="B21" s="23"/>
      <c r="C21" s="19"/>
      <c r="D21" s="25"/>
      <c r="E21" s="22"/>
      <c r="F21" s="24"/>
    </row>
    <row r="22" spans="1:6">
      <c r="A22" s="26"/>
      <c r="B22" s="23"/>
      <c r="C22" s="19"/>
      <c r="D22" s="25"/>
      <c r="E22" s="22"/>
      <c r="F22" s="24"/>
    </row>
    <row r="23" spans="1:6">
      <c r="A23" s="26"/>
      <c r="B23" s="23"/>
      <c r="C23" s="19"/>
      <c r="D23" s="25"/>
      <c r="E23" s="22"/>
      <c r="F23" s="24"/>
    </row>
    <row r="24" spans="1:6">
      <c r="A24" s="26"/>
      <c r="B24" s="23"/>
      <c r="C24" s="19"/>
      <c r="D24" s="25"/>
      <c r="E24" s="22"/>
      <c r="F24" s="24"/>
    </row>
    <row r="25" spans="1:6">
      <c r="A25" s="26"/>
      <c r="B25" s="23"/>
      <c r="C25" s="19"/>
      <c r="D25" s="25"/>
      <c r="E25" s="22"/>
      <c r="F25" s="24"/>
    </row>
    <row r="26" spans="1:6">
      <c r="A26" s="26"/>
      <c r="B26" s="23"/>
      <c r="C26" s="19"/>
      <c r="D26" s="25"/>
      <c r="E26" s="22"/>
      <c r="F26" s="24"/>
    </row>
    <row r="27" spans="1:6">
      <c r="A27" s="26"/>
      <c r="B27" s="23"/>
      <c r="C27" s="19"/>
      <c r="D27" s="25"/>
      <c r="E27" s="22"/>
      <c r="F27" s="24"/>
    </row>
    <row r="28" spans="1:6">
      <c r="A28" s="26"/>
      <c r="B28" s="23"/>
      <c r="C28" s="19"/>
      <c r="D28" s="25"/>
      <c r="E28" s="22"/>
      <c r="F28" s="24"/>
    </row>
    <row r="29" spans="1:6">
      <c r="A29" s="27"/>
      <c r="B29" s="28"/>
      <c r="C29" s="29"/>
      <c r="D29" s="30"/>
      <c r="E29" s="22"/>
      <c r="F29" s="24"/>
    </row>
    <row r="30" spans="1:6">
      <c r="A30" s="125"/>
      <c r="B30" s="125"/>
      <c r="C30" s="125"/>
      <c r="D30" s="125"/>
      <c r="E30" s="125"/>
      <c r="F30" s="125"/>
    </row>
    <row r="31" spans="1:6">
      <c r="A31" s="125"/>
      <c r="B31" s="125"/>
      <c r="C31" s="125"/>
      <c r="D31" s="125"/>
      <c r="E31" s="125"/>
      <c r="F31" s="125"/>
    </row>
    <row r="32" spans="1:6">
      <c r="A32" s="125"/>
      <c r="B32" s="125"/>
      <c r="C32" s="125"/>
      <c r="D32" s="125"/>
      <c r="E32" s="125"/>
      <c r="F32" s="125"/>
    </row>
    <row r="33" spans="1:6">
      <c r="A33" s="125"/>
      <c r="B33" s="125"/>
      <c r="C33" s="125"/>
      <c r="D33" s="125"/>
      <c r="E33" s="125"/>
      <c r="F33" s="125"/>
    </row>
    <row r="34" spans="1:6">
      <c r="A34" s="125"/>
      <c r="B34" s="125"/>
      <c r="C34" s="125"/>
      <c r="D34" s="125"/>
      <c r="E34" s="125"/>
      <c r="F34" s="125"/>
    </row>
    <row r="35" spans="1:6">
      <c r="A35" s="125"/>
      <c r="B35" s="125"/>
      <c r="C35" s="125"/>
      <c r="D35" s="125"/>
      <c r="E35" s="125"/>
      <c r="F35" s="125"/>
    </row>
    <row r="36" spans="1:6">
      <c r="A36" s="125"/>
      <c r="B36" s="125"/>
      <c r="C36" s="125"/>
      <c r="D36" s="125"/>
      <c r="E36" s="125"/>
      <c r="F36" s="125"/>
    </row>
    <row r="37" spans="1:6">
      <c r="A37" s="125"/>
      <c r="B37" s="125"/>
      <c r="C37" s="125"/>
      <c r="D37" s="125"/>
      <c r="E37" s="125"/>
      <c r="F37" s="125"/>
    </row>
    <row r="38" spans="1:6">
      <c r="A38" s="125"/>
      <c r="B38" s="125"/>
      <c r="C38" s="125"/>
      <c r="D38" s="125"/>
      <c r="E38" s="125"/>
      <c r="F38" s="125"/>
    </row>
    <row r="39" spans="1:6">
      <c r="A39" s="125"/>
      <c r="B39" s="125"/>
      <c r="C39" s="125"/>
      <c r="D39" s="125"/>
      <c r="E39" s="125"/>
      <c r="F39" s="125"/>
    </row>
    <row r="40" spans="1:6">
      <c r="A40" s="125"/>
      <c r="B40" s="125"/>
      <c r="C40" s="125"/>
      <c r="D40" s="125"/>
      <c r="E40" s="125"/>
      <c r="F40" s="125"/>
    </row>
    <row r="41" spans="1:6">
      <c r="A41" s="125"/>
      <c r="B41" s="125"/>
      <c r="C41" s="125"/>
      <c r="D41" s="125"/>
      <c r="E41" s="125"/>
      <c r="F41" s="125"/>
    </row>
    <row r="42" spans="1:6">
      <c r="A42" s="125"/>
      <c r="B42" s="125"/>
      <c r="C42" s="125"/>
      <c r="D42" s="125"/>
      <c r="E42" s="125"/>
      <c r="F42" s="125"/>
    </row>
    <row r="43" spans="1:6">
      <c r="A43" s="125"/>
      <c r="B43" s="125"/>
      <c r="C43" s="125"/>
      <c r="D43" s="125"/>
      <c r="E43" s="125"/>
      <c r="F43" s="125"/>
    </row>
    <row r="44" spans="1:6">
      <c r="A44" s="125"/>
      <c r="B44" s="125"/>
      <c r="C44" s="125"/>
      <c r="D44" s="125"/>
      <c r="E44" s="125"/>
      <c r="F44" s="125"/>
    </row>
    <row r="45" spans="1:6">
      <c r="A45" s="125"/>
      <c r="B45" s="125"/>
      <c r="C45" s="125"/>
      <c r="D45" s="125"/>
      <c r="E45" s="125"/>
      <c r="F45" s="125"/>
    </row>
    <row r="46" spans="1:6">
      <c r="A46" s="125"/>
      <c r="B46" s="125"/>
      <c r="C46" s="125"/>
      <c r="D46" s="125"/>
      <c r="E46" s="125"/>
      <c r="F46" s="125"/>
    </row>
    <row r="47" spans="1:6">
      <c r="A47" s="125"/>
      <c r="B47" s="125"/>
      <c r="C47" s="125"/>
      <c r="D47" s="125"/>
      <c r="E47" s="125"/>
      <c r="F47" s="125"/>
    </row>
  </sheetData>
  <mergeCells count="1">
    <mergeCell ref="A11:D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8" sqref="E8"/>
    </sheetView>
  </sheetViews>
  <sheetFormatPr defaultRowHeight="12.75"/>
  <cols>
    <col min="1" max="1" width="12.28515625" style="125" customWidth="1"/>
    <col min="2" max="2" width="47.42578125" style="125" customWidth="1"/>
    <col min="3" max="3" width="10.85546875" style="125" customWidth="1"/>
    <col min="4" max="4" width="9.140625" style="125"/>
    <col min="5" max="5" width="10.7109375" style="125" customWidth="1"/>
    <col min="6" max="7" width="9.140625" style="125"/>
  </cols>
  <sheetData>
    <row r="1" spans="1:6" ht="21.75" customHeight="1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</row>
    <row r="2" spans="1:6" ht="18" customHeight="1">
      <c r="A2" s="13"/>
      <c r="B2" s="14" t="s">
        <v>6</v>
      </c>
      <c r="C2" s="15"/>
      <c r="D2" s="130"/>
      <c r="E2" s="127">
        <v>134</v>
      </c>
      <c r="F2" s="24"/>
    </row>
    <row r="3" spans="1:6" ht="18" customHeight="1">
      <c r="A3" s="26">
        <v>45593</v>
      </c>
      <c r="B3" s="23" t="s">
        <v>91</v>
      </c>
      <c r="C3" s="126"/>
      <c r="D3" s="128">
        <v>3</v>
      </c>
      <c r="E3" s="129">
        <f t="shared" ref="E3:E6" si="0">E2+D3</f>
        <v>137</v>
      </c>
      <c r="F3" s="24"/>
    </row>
    <row r="4" spans="1:6" ht="24" customHeight="1">
      <c r="A4" s="26">
        <v>45594</v>
      </c>
      <c r="B4" s="23" t="s">
        <v>92</v>
      </c>
      <c r="C4" s="19"/>
      <c r="D4" s="128">
        <v>3</v>
      </c>
      <c r="E4" s="129">
        <f t="shared" si="0"/>
        <v>140</v>
      </c>
      <c r="F4" s="24"/>
    </row>
    <row r="5" spans="1:6" ht="18.75" customHeight="1">
      <c r="A5" s="26">
        <v>45596</v>
      </c>
      <c r="B5" s="23" t="s">
        <v>93</v>
      </c>
      <c r="C5" s="19"/>
      <c r="D5" s="128">
        <v>3</v>
      </c>
      <c r="E5" s="129">
        <f t="shared" si="0"/>
        <v>143</v>
      </c>
      <c r="F5" s="24"/>
    </row>
    <row r="6" spans="1:6" ht="18" customHeight="1">
      <c r="A6" s="26">
        <v>45596</v>
      </c>
      <c r="B6" s="23" t="s">
        <v>94</v>
      </c>
      <c r="C6" s="19"/>
      <c r="D6" s="128">
        <v>3</v>
      </c>
      <c r="E6" s="129">
        <f t="shared" si="0"/>
        <v>146</v>
      </c>
      <c r="F6" s="24"/>
    </row>
    <row r="7" spans="1:6" ht="27" customHeight="1">
      <c r="A7" s="161" t="s">
        <v>47</v>
      </c>
      <c r="B7" s="161"/>
      <c r="C7" s="161"/>
      <c r="D7" s="161"/>
      <c r="E7" s="129">
        <f>E6</f>
        <v>146</v>
      </c>
      <c r="F7" s="24"/>
    </row>
    <row r="8" spans="1:6">
      <c r="A8" s="26"/>
      <c r="B8" s="23"/>
      <c r="C8" s="19"/>
      <c r="D8" s="128"/>
      <c r="E8" s="129"/>
      <c r="F8" s="24"/>
    </row>
    <row r="9" spans="1:6">
      <c r="A9" s="26"/>
      <c r="B9" s="23"/>
      <c r="C9" s="19"/>
      <c r="D9" s="25"/>
      <c r="E9" s="129"/>
      <c r="F9" s="24"/>
    </row>
    <row r="10" spans="1:6">
      <c r="A10" s="26"/>
      <c r="B10" s="23"/>
      <c r="C10" s="19"/>
      <c r="D10" s="25"/>
      <c r="E10" s="131"/>
      <c r="F10" s="24"/>
    </row>
    <row r="11" spans="1:6">
      <c r="A11" s="26"/>
      <c r="B11" s="23"/>
      <c r="C11" s="19"/>
      <c r="D11" s="25"/>
      <c r="E11" s="131"/>
      <c r="F11" s="24"/>
    </row>
    <row r="12" spans="1:6">
      <c r="A12" s="26"/>
      <c r="B12" s="23"/>
      <c r="C12" s="19"/>
      <c r="D12" s="25"/>
      <c r="E12" s="131"/>
      <c r="F12" s="24"/>
    </row>
    <row r="13" spans="1:6">
      <c r="A13" s="26"/>
      <c r="B13" s="23"/>
      <c r="C13" s="19"/>
      <c r="D13" s="25"/>
      <c r="E13" s="131"/>
      <c r="F13" s="24"/>
    </row>
    <row r="14" spans="1:6">
      <c r="A14" s="26"/>
      <c r="B14" s="23"/>
      <c r="C14" s="19"/>
      <c r="D14" s="25"/>
      <c r="E14" s="22"/>
      <c r="F14" s="24"/>
    </row>
    <row r="15" spans="1:6">
      <c r="A15" s="26"/>
      <c r="B15" s="23"/>
      <c r="C15" s="19"/>
      <c r="D15" s="25"/>
      <c r="E15" s="22"/>
      <c r="F15" s="24"/>
    </row>
    <row r="16" spans="1:6">
      <c r="A16" s="26"/>
      <c r="B16" s="23"/>
      <c r="C16" s="19"/>
      <c r="D16" s="25"/>
      <c r="E16" s="22"/>
      <c r="F16" s="24"/>
    </row>
    <row r="17" spans="1:6">
      <c r="A17" s="26"/>
      <c r="B17" s="23"/>
      <c r="C17" s="19"/>
      <c r="D17" s="25"/>
      <c r="E17" s="22"/>
      <c r="F17" s="24"/>
    </row>
    <row r="18" spans="1:6">
      <c r="A18" s="26"/>
      <c r="B18" s="23"/>
      <c r="C18" s="19"/>
      <c r="D18" s="25"/>
      <c r="E18" s="22"/>
      <c r="F18" s="24"/>
    </row>
    <row r="19" spans="1:6">
      <c r="A19" s="26"/>
      <c r="B19" s="23"/>
      <c r="C19" s="19"/>
      <c r="D19" s="25"/>
      <c r="E19" s="22"/>
      <c r="F19" s="24"/>
    </row>
    <row r="20" spans="1:6">
      <c r="A20" s="26"/>
      <c r="B20" s="23"/>
      <c r="C20" s="19"/>
      <c r="D20" s="25"/>
      <c r="E20" s="22"/>
      <c r="F20" s="24"/>
    </row>
    <row r="21" spans="1:6">
      <c r="A21" s="26"/>
      <c r="B21" s="23"/>
      <c r="C21" s="19"/>
      <c r="D21" s="25"/>
      <c r="E21" s="22"/>
      <c r="F21" s="24"/>
    </row>
    <row r="22" spans="1:6">
      <c r="A22" s="26"/>
      <c r="B22" s="23"/>
      <c r="C22" s="19"/>
      <c r="D22" s="25"/>
      <c r="E22" s="22"/>
      <c r="F22" s="24"/>
    </row>
    <row r="23" spans="1:6">
      <c r="A23" s="26"/>
      <c r="B23" s="23"/>
      <c r="C23" s="19"/>
      <c r="D23" s="25"/>
      <c r="E23" s="22"/>
      <c r="F23" s="24"/>
    </row>
    <row r="24" spans="1:6">
      <c r="A24" s="26"/>
      <c r="B24" s="23"/>
      <c r="C24" s="19"/>
      <c r="D24" s="25"/>
      <c r="E24" s="22"/>
      <c r="F24" s="24"/>
    </row>
    <row r="25" spans="1:6">
      <c r="A25" s="26"/>
      <c r="B25" s="23"/>
      <c r="C25" s="19"/>
      <c r="D25" s="25"/>
      <c r="E25" s="22"/>
      <c r="F25" s="24"/>
    </row>
    <row r="26" spans="1:6">
      <c r="A26" s="26"/>
      <c r="B26" s="23"/>
      <c r="C26" s="19"/>
      <c r="D26" s="25"/>
      <c r="E26" s="22"/>
      <c r="F26" s="24"/>
    </row>
    <row r="27" spans="1:6">
      <c r="A27" s="26"/>
      <c r="B27" s="23"/>
      <c r="C27" s="19"/>
      <c r="D27" s="25"/>
      <c r="E27" s="22"/>
      <c r="F27" s="24"/>
    </row>
    <row r="28" spans="1:6">
      <c r="A28" s="26"/>
      <c r="B28" s="23"/>
      <c r="C28" s="19"/>
      <c r="D28" s="25"/>
      <c r="E28" s="22"/>
      <c r="F28" s="24"/>
    </row>
    <row r="29" spans="1:6">
      <c r="A29" s="27"/>
      <c r="B29" s="28"/>
      <c r="C29" s="29"/>
      <c r="D29" s="30"/>
      <c r="E29" s="22"/>
      <c r="F29" s="24"/>
    </row>
  </sheetData>
  <mergeCells count="1">
    <mergeCell ref="A7:D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E10" sqref="E10"/>
    </sheetView>
  </sheetViews>
  <sheetFormatPr defaultRowHeight="12.75"/>
  <cols>
    <col min="1" max="1" width="12.28515625" style="125" customWidth="1"/>
    <col min="2" max="2" width="47.42578125" style="125" customWidth="1"/>
    <col min="3" max="3" width="10.85546875" style="125" customWidth="1"/>
    <col min="4" max="4" width="9.140625" style="125"/>
    <col min="5" max="5" width="13.140625" style="125" customWidth="1"/>
    <col min="6" max="16384" width="9.140625" style="125"/>
  </cols>
  <sheetData>
    <row r="1" spans="1:6" ht="26.25" customHeight="1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</row>
    <row r="2" spans="1:6" ht="24.75" customHeight="1">
      <c r="A2" s="13"/>
      <c r="B2" s="14" t="s">
        <v>6</v>
      </c>
      <c r="C2" s="15"/>
      <c r="D2" s="130"/>
      <c r="E2" s="127">
        <v>146</v>
      </c>
      <c r="F2" s="24"/>
    </row>
    <row r="3" spans="1:6" ht="24" customHeight="1">
      <c r="A3" s="26">
        <v>45597</v>
      </c>
      <c r="B3" s="23" t="s">
        <v>72</v>
      </c>
      <c r="C3" s="126">
        <v>-40</v>
      </c>
      <c r="D3" s="25"/>
      <c r="E3" s="129">
        <f>C3+E2</f>
        <v>106</v>
      </c>
      <c r="F3" s="24"/>
    </row>
    <row r="4" spans="1:6" ht="23.25" customHeight="1">
      <c r="A4" s="26">
        <v>45597</v>
      </c>
      <c r="B4" s="23" t="s">
        <v>71</v>
      </c>
      <c r="C4" s="126">
        <v>-22</v>
      </c>
      <c r="D4" s="25"/>
      <c r="E4" s="129">
        <f>C4+E3</f>
        <v>84</v>
      </c>
      <c r="F4" s="24"/>
    </row>
    <row r="5" spans="1:6" ht="24" customHeight="1">
      <c r="A5" s="26">
        <v>45597</v>
      </c>
      <c r="B5" s="23" t="s">
        <v>95</v>
      </c>
      <c r="C5" s="126"/>
      <c r="D5" s="128">
        <v>3</v>
      </c>
      <c r="E5" s="129">
        <f>E4+D5</f>
        <v>87</v>
      </c>
      <c r="F5" s="24"/>
    </row>
    <row r="6" spans="1:6" ht="24.75" customHeight="1">
      <c r="A6" s="26">
        <v>45603</v>
      </c>
      <c r="B6" s="23" t="s">
        <v>96</v>
      </c>
      <c r="C6" s="19"/>
      <c r="D6" s="128">
        <v>3</v>
      </c>
      <c r="E6" s="129">
        <f>E5+D6</f>
        <v>90</v>
      </c>
      <c r="F6" s="24"/>
    </row>
    <row r="7" spans="1:6" ht="24" customHeight="1">
      <c r="A7" s="26">
        <v>45604</v>
      </c>
      <c r="B7" s="23" t="s">
        <v>97</v>
      </c>
      <c r="C7" s="19"/>
      <c r="D7" s="128">
        <v>3</v>
      </c>
      <c r="E7" s="129">
        <f>E6+D7</f>
        <v>93</v>
      </c>
      <c r="F7" s="24"/>
    </row>
    <row r="8" spans="1:6" ht="22.5" customHeight="1">
      <c r="A8" s="26">
        <v>45604</v>
      </c>
      <c r="B8" s="23" t="s">
        <v>53</v>
      </c>
      <c r="C8" s="19"/>
      <c r="D8" s="128">
        <v>3</v>
      </c>
      <c r="E8" s="129">
        <f>E7+D8</f>
        <v>96</v>
      </c>
      <c r="F8" s="24"/>
    </row>
    <row r="9" spans="1:6" ht="21" customHeight="1">
      <c r="A9" s="26">
        <v>45604</v>
      </c>
      <c r="B9" s="23" t="s">
        <v>54</v>
      </c>
      <c r="C9" s="19"/>
      <c r="D9" s="128">
        <v>3</v>
      </c>
      <c r="E9" s="129">
        <f>E8+D9</f>
        <v>99</v>
      </c>
      <c r="F9" s="24"/>
    </row>
    <row r="10" spans="1:6" ht="25.5" customHeight="1">
      <c r="A10" s="161" t="s">
        <v>47</v>
      </c>
      <c r="B10" s="161"/>
      <c r="C10" s="161"/>
      <c r="D10" s="161"/>
      <c r="E10" s="129">
        <f>E9</f>
        <v>99</v>
      </c>
      <c r="F10" s="24"/>
    </row>
    <row r="11" spans="1:6">
      <c r="A11" s="26"/>
      <c r="B11" s="23"/>
      <c r="C11" s="19"/>
      <c r="D11" s="25"/>
      <c r="E11" s="131"/>
      <c r="F11" s="24"/>
    </row>
    <row r="12" spans="1:6">
      <c r="A12" s="26"/>
      <c r="B12" s="23"/>
      <c r="C12" s="19"/>
      <c r="D12" s="25"/>
      <c r="E12" s="131"/>
      <c r="F12" s="24"/>
    </row>
    <row r="13" spans="1:6">
      <c r="A13" s="26"/>
      <c r="B13" s="23"/>
      <c r="C13" s="19"/>
      <c r="D13" s="25"/>
      <c r="E13" s="131"/>
      <c r="F13" s="24"/>
    </row>
    <row r="14" spans="1:6">
      <c r="A14" s="26"/>
      <c r="B14" s="23"/>
      <c r="C14" s="19"/>
      <c r="D14" s="25"/>
      <c r="E14" s="22"/>
      <c r="F14" s="24"/>
    </row>
    <row r="15" spans="1:6">
      <c r="A15" s="26"/>
      <c r="B15" s="23"/>
      <c r="C15" s="19"/>
      <c r="D15" s="25"/>
      <c r="E15" s="22"/>
      <c r="F15" s="24"/>
    </row>
    <row r="16" spans="1:6">
      <c r="A16" s="26"/>
      <c r="B16" s="23"/>
      <c r="C16" s="19"/>
      <c r="D16" s="25"/>
      <c r="E16" s="22"/>
      <c r="F16" s="24"/>
    </row>
    <row r="17" spans="1:6">
      <c r="A17" s="26"/>
      <c r="B17" s="23"/>
      <c r="C17" s="19"/>
      <c r="D17" s="25"/>
      <c r="E17" s="22"/>
      <c r="F17" s="24"/>
    </row>
    <row r="18" spans="1:6">
      <c r="A18" s="26"/>
      <c r="B18" s="23"/>
      <c r="C18" s="19"/>
      <c r="D18" s="25"/>
      <c r="E18" s="22"/>
      <c r="F18" s="24"/>
    </row>
    <row r="19" spans="1:6">
      <c r="A19" s="26"/>
      <c r="B19" s="23"/>
      <c r="C19" s="19"/>
      <c r="D19" s="25"/>
      <c r="E19" s="22"/>
      <c r="F19" s="24"/>
    </row>
    <row r="20" spans="1:6">
      <c r="A20" s="26"/>
      <c r="B20" s="23"/>
      <c r="C20" s="19"/>
      <c r="D20" s="25"/>
      <c r="E20" s="22"/>
      <c r="F20" s="24"/>
    </row>
    <row r="21" spans="1:6">
      <c r="A21" s="26"/>
      <c r="B21" s="23"/>
      <c r="C21" s="19"/>
      <c r="D21" s="25"/>
      <c r="E21" s="22"/>
      <c r="F21" s="24"/>
    </row>
    <row r="22" spans="1:6">
      <c r="A22" s="26"/>
      <c r="B22" s="23"/>
      <c r="C22" s="19"/>
      <c r="D22" s="25"/>
      <c r="E22" s="22"/>
      <c r="F22" s="24"/>
    </row>
    <row r="23" spans="1:6">
      <c r="A23" s="26"/>
      <c r="B23" s="23"/>
      <c r="C23" s="19"/>
      <c r="D23" s="25"/>
      <c r="E23" s="22"/>
      <c r="F23" s="24"/>
    </row>
    <row r="24" spans="1:6">
      <c r="A24" s="26"/>
      <c r="B24" s="23"/>
      <c r="C24" s="19"/>
      <c r="D24" s="25"/>
      <c r="E24" s="22"/>
      <c r="F24" s="24"/>
    </row>
    <row r="25" spans="1:6">
      <c r="A25" s="26"/>
      <c r="B25" s="23"/>
      <c r="C25" s="19"/>
      <c r="D25" s="25"/>
      <c r="E25" s="22"/>
      <c r="F25" s="24"/>
    </row>
    <row r="26" spans="1:6">
      <c r="A26" s="26"/>
      <c r="B26" s="23"/>
      <c r="C26" s="19"/>
      <c r="D26" s="25"/>
      <c r="E26" s="22"/>
      <c r="F26" s="24"/>
    </row>
    <row r="27" spans="1:6">
      <c r="A27" s="26"/>
      <c r="B27" s="23"/>
      <c r="C27" s="19"/>
      <c r="D27" s="25"/>
      <c r="E27" s="22"/>
      <c r="F27" s="24"/>
    </row>
    <row r="28" spans="1:6">
      <c r="A28" s="26"/>
      <c r="B28" s="23"/>
      <c r="C28" s="19"/>
      <c r="D28" s="25"/>
      <c r="E28" s="22"/>
      <c r="F28" s="24"/>
    </row>
    <row r="29" spans="1:6">
      <c r="A29" s="27"/>
      <c r="B29" s="28"/>
      <c r="C29" s="29"/>
      <c r="D29" s="30"/>
      <c r="E29" s="22"/>
      <c r="F29" s="24"/>
    </row>
  </sheetData>
  <mergeCells count="1">
    <mergeCell ref="A10:D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E10" sqref="E10"/>
    </sheetView>
  </sheetViews>
  <sheetFormatPr defaultRowHeight="12.75"/>
  <cols>
    <col min="1" max="1" width="12.28515625" style="125" customWidth="1"/>
    <col min="2" max="2" width="47.42578125" style="125" customWidth="1"/>
    <col min="3" max="3" width="10.85546875" style="125" customWidth="1"/>
    <col min="4" max="4" width="9.140625" style="125"/>
    <col min="5" max="5" width="13.42578125" style="125" customWidth="1"/>
    <col min="6" max="16384" width="9.140625" style="125"/>
  </cols>
  <sheetData>
    <row r="1" spans="1:6" ht="24.75" customHeight="1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</row>
    <row r="2" spans="1:6" ht="21.75" customHeight="1">
      <c r="A2" s="13"/>
      <c r="B2" s="14" t="s">
        <v>6</v>
      </c>
      <c r="C2" s="15"/>
      <c r="D2" s="130"/>
      <c r="E2" s="127">
        <v>99</v>
      </c>
      <c r="F2" s="24"/>
    </row>
    <row r="3" spans="1:6" ht="21" customHeight="1">
      <c r="A3" s="26">
        <v>45607</v>
      </c>
      <c r="B3" s="23" t="s">
        <v>50</v>
      </c>
      <c r="C3" s="126"/>
      <c r="D3" s="128">
        <v>3</v>
      </c>
      <c r="E3" s="129">
        <f t="shared" ref="E3:E9" si="0">E2+D3</f>
        <v>102</v>
      </c>
      <c r="F3" s="24"/>
    </row>
    <row r="4" spans="1:6" ht="23.25" customHeight="1">
      <c r="A4" s="26">
        <v>45607</v>
      </c>
      <c r="B4" s="23" t="s">
        <v>51</v>
      </c>
      <c r="C4" s="19"/>
      <c r="D4" s="128">
        <v>3</v>
      </c>
      <c r="E4" s="129">
        <f t="shared" si="0"/>
        <v>105</v>
      </c>
      <c r="F4" s="24"/>
    </row>
    <row r="5" spans="1:6" ht="18.75" customHeight="1">
      <c r="A5" s="26">
        <v>45609</v>
      </c>
      <c r="B5" s="23" t="s">
        <v>52</v>
      </c>
      <c r="C5" s="19"/>
      <c r="D5" s="128">
        <v>3</v>
      </c>
      <c r="E5" s="129">
        <f t="shared" si="0"/>
        <v>108</v>
      </c>
      <c r="F5" s="24"/>
    </row>
    <row r="6" spans="1:6" ht="21" customHeight="1">
      <c r="A6" s="26">
        <v>45609</v>
      </c>
      <c r="B6" s="23" t="s">
        <v>53</v>
      </c>
      <c r="C6" s="19"/>
      <c r="D6" s="128">
        <v>3</v>
      </c>
      <c r="E6" s="129">
        <f t="shared" si="0"/>
        <v>111</v>
      </c>
      <c r="F6" s="24"/>
    </row>
    <row r="7" spans="1:6" ht="21" customHeight="1">
      <c r="A7" s="26">
        <v>45611</v>
      </c>
      <c r="B7" s="23" t="s">
        <v>54</v>
      </c>
      <c r="C7" s="19"/>
      <c r="D7" s="128">
        <v>3</v>
      </c>
      <c r="E7" s="129">
        <f t="shared" si="0"/>
        <v>114</v>
      </c>
      <c r="F7" s="24"/>
    </row>
    <row r="8" spans="1:6" ht="19.5" customHeight="1">
      <c r="A8" s="26">
        <v>45611</v>
      </c>
      <c r="B8" s="23" t="s">
        <v>55</v>
      </c>
      <c r="C8" s="19"/>
      <c r="D8" s="128">
        <v>3</v>
      </c>
      <c r="E8" s="129">
        <f t="shared" si="0"/>
        <v>117</v>
      </c>
      <c r="F8" s="24"/>
    </row>
    <row r="9" spans="1:6" ht="19.5" customHeight="1">
      <c r="A9" s="26">
        <v>45611</v>
      </c>
      <c r="B9" s="23" t="s">
        <v>56</v>
      </c>
      <c r="C9" s="19"/>
      <c r="D9" s="128">
        <v>3</v>
      </c>
      <c r="E9" s="129">
        <f t="shared" si="0"/>
        <v>120</v>
      </c>
      <c r="F9" s="24"/>
    </row>
    <row r="10" spans="1:6" ht="26.25" customHeight="1">
      <c r="A10" s="161" t="s">
        <v>47</v>
      </c>
      <c r="B10" s="161"/>
      <c r="C10" s="161"/>
      <c r="D10" s="161"/>
      <c r="E10" s="129">
        <f>E9</f>
        <v>120</v>
      </c>
      <c r="F10" s="24"/>
    </row>
    <row r="11" spans="1:6">
      <c r="A11" s="26"/>
      <c r="B11" s="23"/>
      <c r="C11" s="19"/>
      <c r="D11" s="25"/>
      <c r="E11" s="131"/>
      <c r="F11" s="24"/>
    </row>
    <row r="12" spans="1:6">
      <c r="A12" s="26"/>
      <c r="B12" s="23"/>
      <c r="C12" s="19"/>
      <c r="D12" s="25"/>
      <c r="E12" s="131"/>
      <c r="F12" s="24"/>
    </row>
    <row r="13" spans="1:6">
      <c r="A13" s="26"/>
      <c r="B13" s="23"/>
      <c r="C13" s="19"/>
      <c r="D13" s="25"/>
      <c r="E13" s="131"/>
      <c r="F13" s="24"/>
    </row>
    <row r="14" spans="1:6">
      <c r="A14" s="26"/>
      <c r="B14" s="23"/>
      <c r="C14" s="19"/>
      <c r="D14" s="25"/>
      <c r="E14" s="22"/>
      <c r="F14" s="24"/>
    </row>
    <row r="15" spans="1:6">
      <c r="A15" s="26"/>
      <c r="B15" s="23"/>
      <c r="C15" s="19"/>
      <c r="D15" s="25"/>
      <c r="E15" s="22"/>
      <c r="F15" s="24"/>
    </row>
    <row r="16" spans="1:6">
      <c r="A16" s="26"/>
      <c r="B16" s="23"/>
      <c r="C16" s="19"/>
      <c r="D16" s="25"/>
      <c r="E16" s="22"/>
      <c r="F16" s="24"/>
    </row>
    <row r="17" spans="1:6">
      <c r="A17" s="26"/>
      <c r="B17" s="23"/>
      <c r="C17" s="19"/>
      <c r="D17" s="25"/>
      <c r="E17" s="22"/>
      <c r="F17" s="24"/>
    </row>
    <row r="18" spans="1:6">
      <c r="A18" s="26"/>
      <c r="B18" s="23"/>
      <c r="C18" s="19"/>
      <c r="D18" s="25"/>
      <c r="E18" s="22"/>
      <c r="F18" s="24"/>
    </row>
    <row r="19" spans="1:6">
      <c r="A19" s="26"/>
      <c r="B19" s="23"/>
      <c r="C19" s="19"/>
      <c r="D19" s="25"/>
      <c r="E19" s="22"/>
      <c r="F19" s="24"/>
    </row>
    <row r="20" spans="1:6">
      <c r="A20" s="26"/>
      <c r="B20" s="23"/>
      <c r="C20" s="19"/>
      <c r="D20" s="25"/>
      <c r="E20" s="22"/>
      <c r="F20" s="24"/>
    </row>
    <row r="21" spans="1:6">
      <c r="A21" s="26"/>
      <c r="B21" s="23"/>
      <c r="C21" s="19"/>
      <c r="D21" s="25"/>
      <c r="E21" s="22"/>
      <c r="F21" s="24"/>
    </row>
    <row r="22" spans="1:6">
      <c r="A22" s="26"/>
      <c r="B22" s="23"/>
      <c r="C22" s="19"/>
      <c r="D22" s="25"/>
      <c r="E22" s="22"/>
      <c r="F22" s="24"/>
    </row>
    <row r="23" spans="1:6">
      <c r="A23" s="26"/>
      <c r="B23" s="23"/>
      <c r="C23" s="19"/>
      <c r="D23" s="25"/>
      <c r="E23" s="22"/>
      <c r="F23" s="24"/>
    </row>
    <row r="24" spans="1:6">
      <c r="A24" s="26"/>
      <c r="B24" s="23"/>
      <c r="C24" s="19"/>
      <c r="D24" s="25"/>
      <c r="E24" s="22"/>
      <c r="F24" s="24"/>
    </row>
    <row r="25" spans="1:6">
      <c r="A25" s="26"/>
      <c r="B25" s="23"/>
      <c r="C25" s="19"/>
      <c r="D25" s="25"/>
      <c r="E25" s="22"/>
      <c r="F25" s="24"/>
    </row>
    <row r="26" spans="1:6">
      <c r="A26" s="26"/>
      <c r="B26" s="23"/>
      <c r="C26" s="19"/>
      <c r="D26" s="25"/>
      <c r="E26" s="22"/>
      <c r="F26" s="24"/>
    </row>
    <row r="27" spans="1:6">
      <c r="A27" s="26"/>
      <c r="B27" s="23"/>
      <c r="C27" s="19"/>
      <c r="D27" s="25"/>
      <c r="E27" s="22"/>
      <c r="F27" s="24"/>
    </row>
    <row r="28" spans="1:6">
      <c r="A28" s="26"/>
      <c r="B28" s="23"/>
      <c r="C28" s="19"/>
      <c r="D28" s="25"/>
      <c r="E28" s="22"/>
      <c r="F28" s="24"/>
    </row>
    <row r="29" spans="1:6">
      <c r="A29" s="27"/>
      <c r="B29" s="28"/>
      <c r="C29" s="29"/>
      <c r="D29" s="30"/>
      <c r="E29" s="22"/>
      <c r="F29" s="24"/>
    </row>
  </sheetData>
  <mergeCells count="1"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10" sqref="E10"/>
    </sheetView>
  </sheetViews>
  <sheetFormatPr defaultRowHeight="12.75"/>
  <cols>
    <col min="1" max="1" width="12.28515625" style="125" customWidth="1"/>
    <col min="2" max="2" width="47.42578125" style="125" customWidth="1"/>
    <col min="3" max="3" width="10.85546875" style="125" customWidth="1"/>
    <col min="4" max="4" width="9.140625" style="125"/>
    <col min="5" max="5" width="14.85546875" style="125" customWidth="1"/>
    <col min="6" max="16384" width="9.140625" style="125"/>
  </cols>
  <sheetData>
    <row r="1" spans="1:6" ht="27" customHeight="1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</row>
    <row r="2" spans="1:6" ht="23.25" customHeight="1">
      <c r="A2" s="13"/>
      <c r="B2" s="14" t="s">
        <v>6</v>
      </c>
      <c r="C2" s="15"/>
      <c r="D2" s="130"/>
      <c r="E2" s="127">
        <v>120</v>
      </c>
      <c r="F2" s="24"/>
    </row>
    <row r="3" spans="1:6" ht="27.75" customHeight="1">
      <c r="A3" s="26">
        <v>45614</v>
      </c>
      <c r="B3" s="23" t="s">
        <v>88</v>
      </c>
      <c r="C3" s="126"/>
      <c r="D3" s="128">
        <v>3</v>
      </c>
      <c r="E3" s="129">
        <f t="shared" ref="E3:E9" si="0">E2+D3</f>
        <v>123</v>
      </c>
      <c r="F3" s="24"/>
    </row>
    <row r="4" spans="1:6" ht="24.75" customHeight="1">
      <c r="A4" s="26">
        <v>45614</v>
      </c>
      <c r="B4" s="23" t="s">
        <v>51</v>
      </c>
      <c r="C4" s="19"/>
      <c r="D4" s="128">
        <v>3</v>
      </c>
      <c r="E4" s="129">
        <f t="shared" si="0"/>
        <v>126</v>
      </c>
      <c r="F4" s="24"/>
    </row>
    <row r="5" spans="1:6" ht="24" customHeight="1">
      <c r="A5" s="26">
        <v>45616</v>
      </c>
      <c r="B5" s="23" t="s">
        <v>63</v>
      </c>
      <c r="C5" s="19"/>
      <c r="D5" s="128">
        <v>3</v>
      </c>
      <c r="E5" s="129">
        <f t="shared" si="0"/>
        <v>129</v>
      </c>
      <c r="F5" s="24"/>
    </row>
    <row r="6" spans="1:6" ht="26.25" customHeight="1">
      <c r="A6" s="26">
        <v>45616</v>
      </c>
      <c r="B6" s="23" t="s">
        <v>53</v>
      </c>
      <c r="C6" s="19"/>
      <c r="D6" s="128">
        <v>3</v>
      </c>
      <c r="E6" s="129">
        <f t="shared" si="0"/>
        <v>132</v>
      </c>
      <c r="F6" s="24"/>
    </row>
    <row r="7" spans="1:6" ht="22.5" customHeight="1">
      <c r="A7" s="26">
        <v>45618</v>
      </c>
      <c r="B7" s="23" t="s">
        <v>80</v>
      </c>
      <c r="C7" s="19"/>
      <c r="D7" s="128">
        <v>3</v>
      </c>
      <c r="E7" s="129">
        <f t="shared" si="0"/>
        <v>135</v>
      </c>
      <c r="F7" s="24"/>
    </row>
    <row r="8" spans="1:6" ht="22.5" customHeight="1">
      <c r="A8" s="26">
        <v>45618</v>
      </c>
      <c r="B8" s="23" t="s">
        <v>55</v>
      </c>
      <c r="C8" s="19"/>
      <c r="D8" s="128">
        <v>3</v>
      </c>
      <c r="E8" s="129">
        <f t="shared" si="0"/>
        <v>138</v>
      </c>
      <c r="F8" s="24"/>
    </row>
    <row r="9" spans="1:6" ht="21.75" customHeight="1">
      <c r="A9" s="26">
        <v>45618</v>
      </c>
      <c r="B9" s="23" t="s">
        <v>45</v>
      </c>
      <c r="C9" s="19"/>
      <c r="D9" s="128">
        <v>3</v>
      </c>
      <c r="E9" s="129">
        <f t="shared" si="0"/>
        <v>141</v>
      </c>
      <c r="F9" s="24"/>
    </row>
    <row r="10" spans="1:6" ht="30" customHeight="1">
      <c r="A10" s="161" t="s">
        <v>47</v>
      </c>
      <c r="B10" s="161"/>
      <c r="C10" s="161"/>
      <c r="D10" s="161"/>
      <c r="E10" s="129">
        <f>E9</f>
        <v>141</v>
      </c>
      <c r="F10" s="24"/>
    </row>
    <row r="11" spans="1:6">
      <c r="A11" s="26"/>
      <c r="B11" s="23"/>
      <c r="C11" s="19"/>
      <c r="D11" s="25"/>
      <c r="E11" s="131"/>
      <c r="F11" s="24"/>
    </row>
    <row r="12" spans="1:6">
      <c r="A12" s="26"/>
      <c r="B12" s="23"/>
      <c r="C12" s="19"/>
      <c r="D12" s="25"/>
      <c r="E12" s="131"/>
      <c r="F12" s="24"/>
    </row>
    <row r="13" spans="1:6">
      <c r="A13" s="26"/>
      <c r="B13" s="23"/>
      <c r="C13" s="19"/>
      <c r="D13" s="25"/>
      <c r="E13" s="131"/>
      <c r="F13" s="24"/>
    </row>
    <row r="14" spans="1:6">
      <c r="A14" s="26"/>
      <c r="B14" s="23"/>
      <c r="C14" s="19"/>
      <c r="D14" s="25"/>
      <c r="E14" s="22"/>
      <c r="F14" s="24"/>
    </row>
    <row r="15" spans="1:6">
      <c r="A15" s="26"/>
      <c r="B15" s="23"/>
      <c r="C15" s="19"/>
      <c r="D15" s="25"/>
      <c r="E15" s="22"/>
      <c r="F15" s="24"/>
    </row>
    <row r="16" spans="1:6">
      <c r="A16" s="26"/>
      <c r="B16" s="23"/>
      <c r="C16" s="19"/>
      <c r="D16" s="25"/>
      <c r="E16" s="22"/>
      <c r="F16" s="24"/>
    </row>
    <row r="17" spans="1:6">
      <c r="A17" s="26"/>
      <c r="B17" s="23"/>
      <c r="C17" s="19"/>
      <c r="D17" s="25"/>
      <c r="E17" s="22"/>
      <c r="F17" s="24"/>
    </row>
    <row r="18" spans="1:6">
      <c r="A18" s="26"/>
      <c r="B18" s="23"/>
      <c r="C18" s="19"/>
      <c r="D18" s="25"/>
      <c r="E18" s="22"/>
      <c r="F18" s="24"/>
    </row>
    <row r="19" spans="1:6">
      <c r="A19" s="26"/>
      <c r="B19" s="23"/>
      <c r="C19" s="19"/>
      <c r="D19" s="25"/>
      <c r="E19" s="22"/>
      <c r="F19" s="24"/>
    </row>
    <row r="20" spans="1:6">
      <c r="A20" s="26"/>
      <c r="B20" s="23"/>
      <c r="C20" s="19"/>
      <c r="D20" s="25"/>
      <c r="E20" s="22"/>
      <c r="F20" s="24"/>
    </row>
    <row r="21" spans="1:6">
      <c r="A21" s="26"/>
      <c r="B21" s="23"/>
      <c r="C21" s="19"/>
      <c r="D21" s="25"/>
      <c r="E21" s="22"/>
      <c r="F21" s="24"/>
    </row>
    <row r="22" spans="1:6">
      <c r="A22" s="26"/>
      <c r="B22" s="23"/>
      <c r="C22" s="19"/>
      <c r="D22" s="25"/>
      <c r="E22" s="22"/>
      <c r="F22" s="24"/>
    </row>
    <row r="23" spans="1:6">
      <c r="A23" s="26"/>
      <c r="B23" s="23"/>
      <c r="C23" s="19"/>
      <c r="D23" s="25"/>
      <c r="E23" s="22"/>
      <c r="F23" s="24"/>
    </row>
    <row r="24" spans="1:6">
      <c r="A24" s="26"/>
      <c r="B24" s="23"/>
      <c r="C24" s="19"/>
      <c r="D24" s="25"/>
      <c r="E24" s="22"/>
      <c r="F24" s="24"/>
    </row>
    <row r="25" spans="1:6">
      <c r="A25" s="26"/>
      <c r="B25" s="23"/>
      <c r="C25" s="19"/>
      <c r="D25" s="25"/>
      <c r="E25" s="22"/>
      <c r="F25" s="24"/>
    </row>
    <row r="26" spans="1:6">
      <c r="A26" s="26"/>
      <c r="B26" s="23"/>
      <c r="C26" s="19"/>
      <c r="D26" s="25"/>
      <c r="E26" s="22"/>
      <c r="F26" s="24"/>
    </row>
    <row r="27" spans="1:6">
      <c r="A27" s="26"/>
      <c r="B27" s="23"/>
      <c r="C27" s="19"/>
      <c r="D27" s="25"/>
      <c r="E27" s="22"/>
      <c r="F27" s="24"/>
    </row>
    <row r="28" spans="1:6">
      <c r="A28" s="26"/>
      <c r="B28" s="23"/>
      <c r="C28" s="19"/>
      <c r="D28" s="25"/>
      <c r="E28" s="22"/>
      <c r="F28" s="24"/>
    </row>
    <row r="29" spans="1:6">
      <c r="A29" s="27"/>
      <c r="B29" s="23"/>
      <c r="C29" s="29"/>
      <c r="D29" s="30"/>
      <c r="E29" s="22"/>
      <c r="F29" s="24"/>
    </row>
    <row r="30" spans="1:6">
      <c r="B30" s="23"/>
    </row>
    <row r="31" spans="1:6">
      <c r="B31" s="23"/>
    </row>
  </sheetData>
  <mergeCells count="1">
    <mergeCell ref="A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showGridLines="0" workbookViewId="0"/>
  </sheetViews>
  <sheetFormatPr defaultColWidth="12.5703125" defaultRowHeight="15.75" customHeight="1"/>
  <cols>
    <col min="1" max="1" width="6.140625" customWidth="1"/>
    <col min="2" max="3" width="8.85546875" customWidth="1"/>
    <col min="4" max="4" width="8.85546875" hidden="1" customWidth="1"/>
    <col min="5" max="5" width="8.85546875" customWidth="1"/>
    <col min="6" max="6" width="8.85546875" hidden="1" customWidth="1"/>
    <col min="7" max="9" width="8.85546875" customWidth="1"/>
    <col min="10" max="10" width="8.85546875" hidden="1" customWidth="1"/>
    <col min="11" max="12" width="8.85546875" customWidth="1"/>
    <col min="13" max="13" width="6.140625" hidden="1" customWidth="1"/>
  </cols>
  <sheetData>
    <row r="1" spans="1:13" ht="12" customHeight="1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1" customHeight="1">
      <c r="A2" s="33"/>
      <c r="B2" s="164" t="s">
        <v>7</v>
      </c>
      <c r="C2" s="165"/>
      <c r="D2" s="165"/>
      <c r="E2" s="165"/>
      <c r="F2" s="165"/>
      <c r="G2" s="165"/>
      <c r="H2" s="165"/>
      <c r="I2" s="166" t="s">
        <v>8</v>
      </c>
      <c r="J2" s="165"/>
      <c r="K2" s="165"/>
      <c r="L2" s="165"/>
      <c r="M2" s="33"/>
    </row>
    <row r="3" spans="1:13" ht="16.5" customHeight="1">
      <c r="A3" s="34"/>
      <c r="B3" s="167" t="s">
        <v>9</v>
      </c>
      <c r="C3" s="165"/>
      <c r="D3" s="165"/>
      <c r="E3" s="165"/>
      <c r="F3" s="165"/>
      <c r="G3" s="165"/>
      <c r="H3" s="35"/>
      <c r="I3" s="168" t="s">
        <v>10</v>
      </c>
      <c r="J3" s="165"/>
      <c r="K3" s="165"/>
      <c r="L3" s="165"/>
      <c r="M3" s="36"/>
    </row>
    <row r="4" spans="1:13" ht="10.5" customHeight="1">
      <c r="A4" s="34"/>
      <c r="B4" s="165"/>
      <c r="C4" s="165"/>
      <c r="D4" s="165"/>
      <c r="E4" s="165"/>
      <c r="F4" s="165"/>
      <c r="G4" s="165"/>
      <c r="H4" s="35"/>
      <c r="I4" s="169" t="s">
        <v>11</v>
      </c>
      <c r="J4" s="165"/>
      <c r="K4" s="165"/>
      <c r="L4" s="165"/>
      <c r="M4" s="165"/>
    </row>
    <row r="5" spans="1:13" ht="12.75">
      <c r="A5" s="34"/>
      <c r="B5" s="167" t="s">
        <v>12</v>
      </c>
      <c r="C5" s="165"/>
      <c r="D5" s="165"/>
      <c r="E5" s="165"/>
      <c r="F5" s="165"/>
      <c r="G5" s="165"/>
      <c r="H5" s="35"/>
      <c r="I5" s="165"/>
      <c r="J5" s="165"/>
      <c r="K5" s="165"/>
      <c r="L5" s="165"/>
      <c r="M5" s="165"/>
    </row>
    <row r="6" spans="1:13" ht="23.25" customHeight="1">
      <c r="A6" s="37"/>
      <c r="B6" s="165"/>
      <c r="C6" s="165"/>
      <c r="D6" s="165"/>
      <c r="E6" s="165"/>
      <c r="F6" s="165"/>
      <c r="G6" s="165"/>
      <c r="H6" s="38"/>
      <c r="I6" s="39"/>
      <c r="J6" s="39"/>
      <c r="K6" s="39"/>
      <c r="L6" s="39"/>
      <c r="M6" s="39"/>
    </row>
    <row r="7" spans="1:13" ht="9" customHeight="1">
      <c r="A7" s="40"/>
      <c r="B7" s="41"/>
      <c r="C7" s="41"/>
      <c r="D7" s="41"/>
      <c r="E7" s="42"/>
      <c r="F7" s="43"/>
      <c r="G7" s="44"/>
      <c r="H7" s="43"/>
      <c r="I7" s="43"/>
      <c r="J7" s="43"/>
      <c r="K7" s="43"/>
      <c r="L7" s="43"/>
      <c r="M7" s="43"/>
    </row>
    <row r="8" spans="1:13" ht="18" customHeight="1">
      <c r="A8" s="45"/>
      <c r="B8" s="46" t="s">
        <v>13</v>
      </c>
      <c r="C8" s="47"/>
      <c r="D8" s="47"/>
      <c r="E8" s="47"/>
      <c r="F8" s="43"/>
      <c r="G8" s="48"/>
      <c r="H8" s="43"/>
      <c r="I8" s="49"/>
      <c r="J8" s="170" t="s">
        <v>14</v>
      </c>
      <c r="K8" s="165"/>
      <c r="L8" s="50">
        <v>1000</v>
      </c>
      <c r="M8" s="43"/>
    </row>
    <row r="9" spans="1:13" ht="18" customHeight="1">
      <c r="A9" s="45"/>
      <c r="B9" s="47"/>
      <c r="C9" s="47"/>
      <c r="D9" s="47"/>
      <c r="E9" s="47"/>
      <c r="F9" s="43"/>
      <c r="G9" s="48"/>
      <c r="H9" s="43"/>
      <c r="I9" s="51"/>
      <c r="J9" s="43"/>
      <c r="K9" s="43"/>
      <c r="L9" s="48"/>
      <c r="M9" s="43"/>
    </row>
    <row r="10" spans="1:13" ht="18" hidden="1" customHeight="1">
      <c r="A10" s="43"/>
      <c r="B10" s="52"/>
      <c r="C10" s="52"/>
      <c r="D10" s="52"/>
      <c r="E10" s="52"/>
      <c r="F10" s="43"/>
      <c r="G10" s="48"/>
      <c r="H10" s="43"/>
      <c r="I10" s="51"/>
      <c r="J10" s="43"/>
      <c r="K10" s="43"/>
      <c r="L10" s="48"/>
      <c r="M10" s="43"/>
    </row>
    <row r="11" spans="1:13" ht="12" hidden="1" customHeight="1">
      <c r="A11" s="40"/>
      <c r="B11" s="53"/>
      <c r="C11" s="53"/>
      <c r="D11" s="54"/>
      <c r="E11" s="40"/>
      <c r="F11" s="40"/>
      <c r="G11" s="49"/>
      <c r="H11" s="55"/>
      <c r="I11" s="56"/>
      <c r="J11" s="56"/>
      <c r="K11" s="56"/>
      <c r="L11" s="57"/>
      <c r="M11" s="40"/>
    </row>
    <row r="12" spans="1:13" ht="18" hidden="1" customHeight="1">
      <c r="A12" s="49"/>
      <c r="B12" s="40"/>
      <c r="C12" s="49"/>
      <c r="D12" s="171" t="str">
        <f ca="1">IFERROR(__xludf.DUMMYFUNCTION("SPARKLINE(D17,{""charttype"",""column"";""ymin"", 0; ""ymax"",MAX(D17:E17);""firstcolor"",""#334960""})"),"")</f>
        <v/>
      </c>
      <c r="E12" s="173" t="str">
        <f ca="1">IFERROR(__xludf.DUMMYFUNCTION("SPARKLINE(E17,{""charttype"",""column"";""ymin"", 0; ""ymax"",max(D17:E17);""firstcolor"",""#f46524""})"),"")</f>
        <v/>
      </c>
      <c r="F12" s="40"/>
      <c r="G12" s="40"/>
      <c r="H12" s="58"/>
      <c r="I12" s="59"/>
      <c r="J12" s="59"/>
      <c r="K12" s="59"/>
      <c r="L12" s="60"/>
      <c r="M12" s="49"/>
    </row>
    <row r="13" spans="1:13" ht="18" hidden="1" customHeight="1">
      <c r="A13" s="49"/>
      <c r="B13" s="40"/>
      <c r="C13" s="61"/>
      <c r="D13" s="172"/>
      <c r="E13" s="165"/>
      <c r="F13" s="40"/>
      <c r="G13" s="40"/>
      <c r="H13" s="58"/>
      <c r="I13" s="174" t="str">
        <f>IFERROR(E17/D17-1, "")</f>
        <v/>
      </c>
      <c r="J13" s="165"/>
      <c r="K13" s="165"/>
      <c r="L13" s="60"/>
      <c r="M13" s="62"/>
    </row>
    <row r="14" spans="1:13" ht="24" hidden="1" customHeight="1">
      <c r="A14" s="40"/>
      <c r="B14" s="40"/>
      <c r="C14" s="61"/>
      <c r="D14" s="172"/>
      <c r="E14" s="165"/>
      <c r="F14" s="40"/>
      <c r="G14" s="40"/>
      <c r="H14" s="58"/>
      <c r="I14" s="175" t="str">
        <f>IF(I13 &lt; 0, "Decrease in total savings", "Increase in total savings")</f>
        <v>Increase in total savings</v>
      </c>
      <c r="J14" s="176"/>
      <c r="K14" s="176"/>
      <c r="L14" s="60"/>
      <c r="M14" s="63"/>
    </row>
    <row r="15" spans="1:13" ht="39.75" hidden="1" customHeight="1">
      <c r="A15" s="40"/>
      <c r="B15" s="40"/>
      <c r="C15" s="61"/>
      <c r="D15" s="172"/>
      <c r="E15" s="165"/>
      <c r="F15" s="40"/>
      <c r="G15" s="61"/>
      <c r="H15" s="58"/>
      <c r="I15" s="177">
        <f>IFERROR(E17-D17, 0)</f>
        <v>0</v>
      </c>
      <c r="J15" s="165"/>
      <c r="K15" s="165"/>
      <c r="L15" s="64"/>
      <c r="M15" s="63"/>
    </row>
    <row r="16" spans="1:13" ht="18" hidden="1" customHeight="1">
      <c r="A16" s="40"/>
      <c r="B16" s="53"/>
      <c r="C16" s="65"/>
      <c r="D16" s="66" t="s">
        <v>15</v>
      </c>
      <c r="E16" s="67" t="s">
        <v>16</v>
      </c>
      <c r="F16" s="65"/>
      <c r="G16" s="68"/>
      <c r="H16" s="58"/>
      <c r="I16" s="178" t="str">
        <f>IF(J15&lt;0, "Spent this month", "Saved this month")</f>
        <v>Saved this month</v>
      </c>
      <c r="J16" s="165"/>
      <c r="K16" s="165"/>
      <c r="L16" s="60"/>
      <c r="M16" s="69"/>
    </row>
    <row r="17" spans="1:13" ht="18" hidden="1" customHeight="1">
      <c r="A17" s="49"/>
      <c r="B17" s="40"/>
      <c r="C17" s="49"/>
      <c r="D17" s="70">
        <f>IF(ISBLANK(L8),0,L8)</f>
        <v>1000</v>
      </c>
      <c r="E17" s="71" t="e">
        <f>D17+(I22-C22)</f>
        <v>#REF!</v>
      </c>
      <c r="F17" s="49"/>
      <c r="G17" s="61"/>
      <c r="H17" s="58"/>
      <c r="I17" s="179"/>
      <c r="J17" s="165"/>
      <c r="K17" s="165"/>
      <c r="L17" s="60"/>
      <c r="M17" s="49"/>
    </row>
    <row r="18" spans="1:13" ht="12" hidden="1" customHeight="1">
      <c r="A18" s="49"/>
      <c r="B18" s="72"/>
      <c r="C18" s="72"/>
      <c r="D18" s="72"/>
      <c r="E18" s="72"/>
      <c r="F18" s="72"/>
      <c r="G18" s="49"/>
      <c r="H18" s="73"/>
      <c r="I18" s="74"/>
      <c r="J18" s="75"/>
      <c r="K18" s="74"/>
      <c r="L18" s="76"/>
      <c r="M18" s="49"/>
    </row>
    <row r="19" spans="1:13" ht="24" hidden="1" customHeight="1">
      <c r="A19" s="49"/>
      <c r="B19" s="72"/>
      <c r="C19" s="72"/>
      <c r="D19" s="72"/>
      <c r="E19" s="72"/>
      <c r="F19" s="72"/>
      <c r="G19" s="49"/>
      <c r="H19" s="49"/>
      <c r="I19" s="49"/>
      <c r="J19" s="77"/>
      <c r="K19" s="49"/>
      <c r="L19" s="49"/>
      <c r="M19" s="49"/>
    </row>
    <row r="20" spans="1:13" ht="24" hidden="1" customHeight="1">
      <c r="A20" s="78"/>
      <c r="B20" s="180" t="s">
        <v>17</v>
      </c>
      <c r="C20" s="165"/>
      <c r="D20" s="165"/>
      <c r="E20" s="165"/>
      <c r="F20" s="165"/>
      <c r="G20" s="78"/>
      <c r="H20" s="79" t="s">
        <v>3</v>
      </c>
      <c r="I20" s="79"/>
      <c r="J20" s="80"/>
      <c r="K20" s="78"/>
      <c r="L20" s="78"/>
      <c r="M20" s="78"/>
    </row>
    <row r="21" spans="1:13" ht="19.5" hidden="1" customHeight="1">
      <c r="A21" s="81"/>
      <c r="B21" s="82" t="s">
        <v>18</v>
      </c>
      <c r="C21" s="83">
        <f>D26</f>
        <v>0</v>
      </c>
      <c r="D21" s="181" t="str">
        <f ca="1">IFERROR(__xludf.DUMMYFUNCTION("SPARKLINE(C21,{""charttype"",""bar"";""max"",max(C21:C22);""color1"",""#AEB7C0""})"),"")</f>
        <v/>
      </c>
      <c r="E21" s="165"/>
      <c r="F21" s="165"/>
      <c r="G21" s="81"/>
      <c r="H21" s="82" t="s">
        <v>18</v>
      </c>
      <c r="I21" s="83">
        <f>J26</f>
        <v>0</v>
      </c>
      <c r="J21" s="181" t="str">
        <f ca="1">IFERROR(__xludf.DUMMYFUNCTION("SPARKLINE(I21,{""charttype"",""bar"";""max"",max(I21:I22);""color1"",""#AEB7C0""})"),"")</f>
        <v/>
      </c>
      <c r="K21" s="165"/>
      <c r="L21" s="165"/>
      <c r="M21" s="81"/>
    </row>
    <row r="22" spans="1:13" ht="19.5" customHeight="1">
      <c r="A22" s="84"/>
      <c r="B22" s="85" t="s">
        <v>17</v>
      </c>
      <c r="C22" s="86" t="e">
        <f>E26</f>
        <v>#REF!</v>
      </c>
      <c r="D22" s="182" t="str">
        <f ca="1">IFERROR(__xludf.DUMMYFUNCTION("SPARKLINE(C22,{""charttype"",""bar"";""max"",max(C21:C22);""color1"",""#334960""})"),"")</f>
        <v/>
      </c>
      <c r="E22" s="165"/>
      <c r="F22" s="165"/>
      <c r="G22" s="72"/>
      <c r="H22" s="85" t="s">
        <v>3</v>
      </c>
      <c r="I22" s="86" t="e">
        <f>K26</f>
        <v>#REF!</v>
      </c>
      <c r="J22" s="182" t="str">
        <f ca="1">IFERROR(__xludf.DUMMYFUNCTION("SPARKLINE(I22,{""charttype"",""bar"";""max"",max(I21:I22);""color1"",""#334960""})"),"")</f>
        <v/>
      </c>
      <c r="K22" s="165"/>
      <c r="L22" s="165"/>
      <c r="M22" s="84"/>
    </row>
    <row r="23" spans="1:13" ht="30" customHeight="1">
      <c r="A23" s="40"/>
      <c r="B23" s="87"/>
      <c r="C23" s="88"/>
      <c r="D23" s="183"/>
      <c r="E23" s="165"/>
      <c r="F23" s="165"/>
      <c r="G23" s="40"/>
      <c r="H23" s="87"/>
      <c r="I23" s="88"/>
      <c r="J23" s="183"/>
      <c r="K23" s="165"/>
      <c r="L23" s="165"/>
      <c r="M23" s="84"/>
    </row>
    <row r="24" spans="1:13" ht="29.25" customHeight="1">
      <c r="A24" s="89"/>
      <c r="B24" s="184" t="s">
        <v>17</v>
      </c>
      <c r="C24" s="165"/>
      <c r="D24" s="90"/>
      <c r="E24" s="90"/>
      <c r="F24" s="90"/>
      <c r="G24" s="91"/>
      <c r="H24" s="92" t="s">
        <v>3</v>
      </c>
      <c r="I24" s="93"/>
      <c r="J24" s="90"/>
      <c r="K24" s="90"/>
      <c r="L24" s="90"/>
      <c r="M24" s="89"/>
    </row>
    <row r="25" spans="1:13" ht="19.5" customHeight="1">
      <c r="A25" s="94"/>
      <c r="B25" s="95"/>
      <c r="C25" s="96"/>
      <c r="D25" s="95" t="s">
        <v>18</v>
      </c>
      <c r="E25" s="97" t="s">
        <v>19</v>
      </c>
      <c r="F25" s="97" t="s">
        <v>20</v>
      </c>
      <c r="G25" s="98"/>
      <c r="H25" s="99"/>
      <c r="I25" s="100"/>
      <c r="J25" s="95" t="s">
        <v>18</v>
      </c>
      <c r="K25" s="97" t="s">
        <v>19</v>
      </c>
      <c r="M25" s="97" t="s">
        <v>20</v>
      </c>
    </row>
    <row r="26" spans="1:13" ht="17.25" customHeight="1">
      <c r="A26" s="101"/>
      <c r="B26" s="102" t="s">
        <v>21</v>
      </c>
      <c r="C26" s="103"/>
      <c r="D26" s="104">
        <f t="shared" ref="D26:F26" si="0">SUM(D27:D44)</f>
        <v>0</v>
      </c>
      <c r="E26" s="104" t="e">
        <f t="shared" si="0"/>
        <v>#REF!</v>
      </c>
      <c r="F26" s="105" t="e">
        <f t="shared" si="0"/>
        <v>#REF!</v>
      </c>
      <c r="G26" s="106"/>
      <c r="H26" s="107" t="s">
        <v>21</v>
      </c>
      <c r="I26" s="108"/>
      <c r="J26" s="104">
        <f t="shared" ref="J26:K26" si="1">SUM(J27:J44)</f>
        <v>0</v>
      </c>
      <c r="K26" s="104" t="e">
        <f t="shared" si="1"/>
        <v>#REF!</v>
      </c>
      <c r="M26" s="105">
        <f>SUM(L27:L44)</f>
        <v>0</v>
      </c>
    </row>
    <row r="27" spans="1:13" ht="18" hidden="1" customHeight="1">
      <c r="A27" s="109"/>
      <c r="B27" s="185"/>
      <c r="C27" s="186"/>
      <c r="D27" s="110"/>
      <c r="E27" s="111" t="str">
        <f>IF(ISBLANK($B27), "", SUMIF(#REF!,$B27,'Log 1'!$C:$C))</f>
        <v/>
      </c>
      <c r="F27" s="112" t="str">
        <f t="shared" ref="F27:F41" si="2">IF(ISBLANK($B27), "", D27-E27)</f>
        <v/>
      </c>
      <c r="G27" s="113"/>
      <c r="H27" s="187"/>
      <c r="I27" s="188"/>
      <c r="J27" s="114"/>
      <c r="K27" s="111" t="str">
        <f>IF(ISBLANK($H27), "", SUMIF(#REF!,$H27,'Log 1'!$D:$D))</f>
        <v/>
      </c>
      <c r="M27" s="112" t="str">
        <f t="shared" ref="M27:M33" si="3">IF(ISBLANK($H27), "", K27-J27)</f>
        <v/>
      </c>
    </row>
    <row r="28" spans="1:13" ht="18" customHeight="1">
      <c r="A28" s="109"/>
      <c r="B28" s="162" t="s">
        <v>22</v>
      </c>
      <c r="C28" s="163"/>
      <c r="D28" s="115">
        <v>0</v>
      </c>
      <c r="E28" s="111" t="e">
        <f>IF(ISBLANK($B28), "", SUMIF(#REF!,$B28,'Log 1'!$C:$C))</f>
        <v>#REF!</v>
      </c>
      <c r="F28" s="116" t="e">
        <f t="shared" si="2"/>
        <v>#REF!</v>
      </c>
      <c r="G28" s="113"/>
      <c r="H28" s="162" t="s">
        <v>23</v>
      </c>
      <c r="I28" s="163"/>
      <c r="J28" s="115">
        <v>0</v>
      </c>
      <c r="K28" s="111" t="e">
        <f>IF(ISBLANK($H28), "", SUMIF(#REF!,$H28,'Log 1'!$D:$D))</f>
        <v>#REF!</v>
      </c>
      <c r="M28" s="116" t="e">
        <f t="shared" si="3"/>
        <v>#REF!</v>
      </c>
    </row>
    <row r="29" spans="1:13" ht="18" customHeight="1">
      <c r="A29" s="109"/>
      <c r="B29" s="162" t="s">
        <v>24</v>
      </c>
      <c r="C29" s="163"/>
      <c r="D29" s="115">
        <v>0</v>
      </c>
      <c r="E29" s="111" t="e">
        <f>IF(ISBLANK($B29), "", SUMIF(#REF!,$B29,'Log 1'!$C:$C))</f>
        <v>#REF!</v>
      </c>
      <c r="F29" s="116" t="e">
        <f t="shared" si="2"/>
        <v>#REF!</v>
      </c>
      <c r="G29" s="113"/>
      <c r="H29" s="162" t="s">
        <v>25</v>
      </c>
      <c r="I29" s="163"/>
      <c r="J29" s="115">
        <v>0</v>
      </c>
      <c r="K29" s="111" t="e">
        <f>IF(ISBLANK($H29), "", SUMIF(#REF!,$H29,'Log 1'!$D:$D))</f>
        <v>#REF!</v>
      </c>
      <c r="M29" s="116" t="e">
        <f t="shared" si="3"/>
        <v>#REF!</v>
      </c>
    </row>
    <row r="30" spans="1:13" ht="18" customHeight="1">
      <c r="A30" s="84"/>
      <c r="B30" s="162" t="s">
        <v>26</v>
      </c>
      <c r="C30" s="163"/>
      <c r="D30" s="115">
        <v>0</v>
      </c>
      <c r="E30" s="111" t="e">
        <f>IF(ISBLANK($B30), "", SUMIF(#REF!,$B30,'Log 1'!$C:$C))</f>
        <v>#REF!</v>
      </c>
      <c r="F30" s="116" t="e">
        <f t="shared" si="2"/>
        <v>#REF!</v>
      </c>
      <c r="G30" s="117"/>
      <c r="H30" s="162" t="s">
        <v>27</v>
      </c>
      <c r="I30" s="163"/>
      <c r="J30" s="115">
        <v>0</v>
      </c>
      <c r="K30" s="111" t="e">
        <f>IF(ISBLANK($H30), "", SUMIF(#REF!,$H30,'Log 1'!$D:$D))</f>
        <v>#REF!</v>
      </c>
      <c r="M30" s="116" t="e">
        <f t="shared" si="3"/>
        <v>#REF!</v>
      </c>
    </row>
    <row r="31" spans="1:13" ht="18" customHeight="1">
      <c r="A31" s="84"/>
      <c r="B31" s="162" t="s">
        <v>28</v>
      </c>
      <c r="C31" s="163"/>
      <c r="D31" s="115">
        <v>0</v>
      </c>
      <c r="E31" s="111" t="e">
        <f>IF(ISBLANK($B31), "", SUMIF(#REF!,$B31,'Log 1'!$C:$C))</f>
        <v>#REF!</v>
      </c>
      <c r="F31" s="116" t="e">
        <f t="shared" si="2"/>
        <v>#REF!</v>
      </c>
      <c r="G31" s="117"/>
      <c r="H31" s="162" t="s">
        <v>29</v>
      </c>
      <c r="I31" s="163"/>
      <c r="J31" s="115">
        <v>0</v>
      </c>
      <c r="K31" s="111" t="e">
        <f>IF(ISBLANK($H31), "", SUMIF(#REF!,$H31,'Log 1'!$D:$D))</f>
        <v>#REF!</v>
      </c>
      <c r="M31" s="116" t="e">
        <f t="shared" si="3"/>
        <v>#REF!</v>
      </c>
    </row>
    <row r="32" spans="1:13" ht="18" customHeight="1">
      <c r="A32" s="84"/>
      <c r="B32" s="162" t="s">
        <v>30</v>
      </c>
      <c r="C32" s="163"/>
      <c r="D32" s="115">
        <v>0</v>
      </c>
      <c r="E32" s="111" t="e">
        <f>IF(ISBLANK($B32), "", SUMIF(#REF!,$B32,'Log 1'!$C:$C))</f>
        <v>#REF!</v>
      </c>
      <c r="F32" s="116" t="e">
        <f t="shared" si="2"/>
        <v>#REF!</v>
      </c>
      <c r="G32" s="117"/>
      <c r="H32" s="162" t="s">
        <v>31</v>
      </c>
      <c r="I32" s="163"/>
      <c r="J32" s="115">
        <v>0</v>
      </c>
      <c r="K32" s="111" t="e">
        <f>IF(ISBLANK($H32), "", SUMIF(#REF!,$H32,'Log 1'!$D:$D))</f>
        <v>#REF!</v>
      </c>
      <c r="M32" s="116" t="e">
        <f t="shared" si="3"/>
        <v>#REF!</v>
      </c>
    </row>
    <row r="33" spans="1:13" ht="18" customHeight="1">
      <c r="A33" s="84"/>
      <c r="B33" s="162" t="s">
        <v>32</v>
      </c>
      <c r="C33" s="163"/>
      <c r="D33" s="115">
        <v>0</v>
      </c>
      <c r="E33" s="111" t="e">
        <f>IF(ISBLANK($B33), "", SUMIF(#REF!,$B33,'Log 1'!$C:$C))</f>
        <v>#REF!</v>
      </c>
      <c r="F33" s="116" t="e">
        <f t="shared" si="2"/>
        <v>#REF!</v>
      </c>
      <c r="G33" s="117"/>
      <c r="H33" s="162" t="s">
        <v>33</v>
      </c>
      <c r="I33" s="163"/>
      <c r="J33" s="118">
        <v>0</v>
      </c>
      <c r="K33" s="111" t="e">
        <f>IF(ISBLANK($H33), "", SUMIF(#REF!,$H33,'Log 1'!$D:$D))</f>
        <v>#REF!</v>
      </c>
      <c r="M33" s="116" t="e">
        <f t="shared" si="3"/>
        <v>#REF!</v>
      </c>
    </row>
    <row r="34" spans="1:13" ht="18" customHeight="1">
      <c r="A34" s="84"/>
      <c r="B34" s="162" t="s">
        <v>34</v>
      </c>
      <c r="C34" s="163"/>
      <c r="D34" s="115">
        <v>0</v>
      </c>
      <c r="E34" s="111" t="e">
        <f>IF(ISBLANK($B34), "", SUMIF(#REF!,$B34,'Log 1'!$C:$C))</f>
        <v>#REF!</v>
      </c>
      <c r="F34" s="116" t="e">
        <f t="shared" si="2"/>
        <v>#REF!</v>
      </c>
      <c r="G34" s="119"/>
      <c r="H34" s="189"/>
      <c r="I34" s="163"/>
      <c r="J34" s="120"/>
      <c r="K34" s="111" t="str">
        <f>IF(ISBLANK($H34), "", SUMIF(#REF!,$H34,'Log 1'!$D:$D))</f>
        <v/>
      </c>
      <c r="L34" s="116" t="str">
        <f t="shared" ref="L34:L41" si="4">IF(ISBLANK($H34), "", K34-J34)</f>
        <v/>
      </c>
      <c r="M34" s="84"/>
    </row>
    <row r="35" spans="1:13" ht="18" customHeight="1">
      <c r="A35" s="84"/>
      <c r="B35" s="162" t="s">
        <v>35</v>
      </c>
      <c r="C35" s="163"/>
      <c r="D35" s="115">
        <v>0</v>
      </c>
      <c r="E35" s="111" t="e">
        <f>IF(ISBLANK($B35), "", SUMIF(#REF!,$B35,'Log 1'!$C:$C))</f>
        <v>#REF!</v>
      </c>
      <c r="F35" s="116" t="e">
        <f t="shared" si="2"/>
        <v>#REF!</v>
      </c>
      <c r="G35" s="117"/>
      <c r="H35" s="189"/>
      <c r="I35" s="163"/>
      <c r="J35" s="120"/>
      <c r="K35" s="111" t="str">
        <f>IF(ISBLANK($H35), "", SUMIF(#REF!,$H35,'Log 1'!$D:$D))</f>
        <v/>
      </c>
      <c r="L35" s="116" t="str">
        <f t="shared" si="4"/>
        <v/>
      </c>
      <c r="M35" s="84"/>
    </row>
    <row r="36" spans="1:13" ht="18" customHeight="1">
      <c r="A36" s="84"/>
      <c r="B36" s="162" t="s">
        <v>36</v>
      </c>
      <c r="C36" s="163"/>
      <c r="D36" s="121">
        <v>0</v>
      </c>
      <c r="E36" s="111" t="e">
        <f>IF(ISBLANK($B36), "", SUMIF(#REF!,$B36,'Log 1'!$C:$C))</f>
        <v>#REF!</v>
      </c>
      <c r="F36" s="116" t="e">
        <f t="shared" si="2"/>
        <v>#REF!</v>
      </c>
      <c r="G36" s="117"/>
      <c r="H36" s="189"/>
      <c r="I36" s="163"/>
      <c r="J36" s="120"/>
      <c r="K36" s="111" t="str">
        <f>IF(ISBLANK($H36), "", SUMIF(#REF!,$H36,'Log 1'!$D:$D))</f>
        <v/>
      </c>
      <c r="L36" s="116" t="str">
        <f t="shared" si="4"/>
        <v/>
      </c>
      <c r="M36" s="84"/>
    </row>
    <row r="37" spans="1:13" ht="18" customHeight="1">
      <c r="A37" s="84"/>
      <c r="B37" s="162" t="s">
        <v>37</v>
      </c>
      <c r="C37" s="163"/>
      <c r="D37" s="115">
        <v>0</v>
      </c>
      <c r="E37" s="111" t="e">
        <f>IF(ISBLANK($B37), "", SUMIF(#REF!,$B37,'Log 1'!$C:$C))</f>
        <v>#REF!</v>
      </c>
      <c r="F37" s="116" t="e">
        <f t="shared" si="2"/>
        <v>#REF!</v>
      </c>
      <c r="G37" s="117"/>
      <c r="H37" s="189"/>
      <c r="I37" s="163"/>
      <c r="J37" s="120"/>
      <c r="K37" s="111" t="str">
        <f>IF(ISBLANK($H37), "", SUMIF(#REF!,$H37,'Log 1'!$D:$D))</f>
        <v/>
      </c>
      <c r="L37" s="116" t="str">
        <f t="shared" si="4"/>
        <v/>
      </c>
      <c r="M37" s="84"/>
    </row>
    <row r="38" spans="1:13" ht="18" customHeight="1">
      <c r="A38" s="84"/>
      <c r="B38" s="162" t="s">
        <v>31</v>
      </c>
      <c r="C38" s="163"/>
      <c r="D38" s="115">
        <v>0</v>
      </c>
      <c r="E38" s="111" t="e">
        <f>IF(ISBLANK($B38), "", SUMIF(#REF!,$B38,'Log 1'!$C:$C))</f>
        <v>#REF!</v>
      </c>
      <c r="F38" s="116" t="e">
        <f t="shared" si="2"/>
        <v>#REF!</v>
      </c>
      <c r="G38" s="117"/>
      <c r="H38" s="189"/>
      <c r="I38" s="163"/>
      <c r="J38" s="120"/>
      <c r="K38" s="111" t="str">
        <f>IF(ISBLANK($H38), "", SUMIF(#REF!,$H38,'Log 1'!$D:$D))</f>
        <v/>
      </c>
      <c r="L38" s="116" t="str">
        <f t="shared" si="4"/>
        <v/>
      </c>
      <c r="M38" s="84"/>
    </row>
    <row r="39" spans="1:13" ht="18" customHeight="1">
      <c r="A39" s="84"/>
      <c r="B39" s="162" t="s">
        <v>38</v>
      </c>
      <c r="C39" s="163"/>
      <c r="D39" s="115">
        <v>0</v>
      </c>
      <c r="E39" s="111" t="e">
        <f>IF(ISBLANK($B39), "", SUMIF(#REF!,$B39,'Log 1'!$C:$C))</f>
        <v>#REF!</v>
      </c>
      <c r="F39" s="116" t="e">
        <f t="shared" si="2"/>
        <v>#REF!</v>
      </c>
      <c r="G39" s="117"/>
      <c r="H39" s="189"/>
      <c r="I39" s="163"/>
      <c r="J39" s="120"/>
      <c r="K39" s="111" t="str">
        <f>IF(ISBLANK($H39), "", SUMIF(#REF!,$H39,'Log 1'!$D:$D))</f>
        <v/>
      </c>
      <c r="L39" s="116" t="str">
        <f t="shared" si="4"/>
        <v/>
      </c>
      <c r="M39" s="84"/>
    </row>
    <row r="40" spans="1:13" ht="18" customHeight="1">
      <c r="A40" s="84"/>
      <c r="B40" s="162" t="s">
        <v>39</v>
      </c>
      <c r="C40" s="163"/>
      <c r="D40" s="122">
        <v>0</v>
      </c>
      <c r="E40" s="111" t="e">
        <f>IF(ISBLANK($B40), "", SUMIF(#REF!,$B40,'Log 1'!$C:$C))</f>
        <v>#REF!</v>
      </c>
      <c r="F40" s="116" t="e">
        <f t="shared" si="2"/>
        <v>#REF!</v>
      </c>
      <c r="G40" s="117"/>
      <c r="H40" s="189"/>
      <c r="I40" s="163"/>
      <c r="J40" s="120"/>
      <c r="K40" s="111" t="str">
        <f>IF(ISBLANK($H40), "", SUMIF(#REF!,$H40,'Log 1'!$D:$D))</f>
        <v/>
      </c>
      <c r="L40" s="116" t="str">
        <f t="shared" si="4"/>
        <v/>
      </c>
      <c r="M40" s="84"/>
    </row>
    <row r="41" spans="1:13" ht="18" customHeight="1">
      <c r="A41" s="84"/>
      <c r="B41" s="162" t="s">
        <v>40</v>
      </c>
      <c r="C41" s="163"/>
      <c r="D41" s="122">
        <v>0</v>
      </c>
      <c r="E41" s="111" t="e">
        <f>IF(ISBLANK($B41), "", SUMIF(#REF!,$B41,'Log 1'!$C:$C))</f>
        <v>#REF!</v>
      </c>
      <c r="F41" s="116" t="e">
        <f t="shared" si="2"/>
        <v>#REF!</v>
      </c>
      <c r="G41" s="117"/>
      <c r="H41" s="189"/>
      <c r="I41" s="163"/>
      <c r="J41" s="120"/>
      <c r="K41" s="111" t="str">
        <f>IF(ISBLANK($H41), "", SUMIF(#REF!,$H41,'Log 1'!$D:$D))</f>
        <v/>
      </c>
      <c r="L41" s="116" t="str">
        <f t="shared" si="4"/>
        <v/>
      </c>
      <c r="M41" s="84"/>
    </row>
    <row r="42" spans="1:13" ht="18" customHeight="1">
      <c r="A42" s="84"/>
      <c r="B42" s="123"/>
      <c r="C42" s="123"/>
      <c r="D42" s="122"/>
      <c r="E42" s="111"/>
      <c r="F42" s="116"/>
      <c r="G42" s="117"/>
      <c r="H42" s="124"/>
      <c r="I42" s="124"/>
      <c r="J42" s="120"/>
      <c r="K42" s="111"/>
      <c r="L42" s="116"/>
      <c r="M42" s="84"/>
    </row>
    <row r="43" spans="1:13" ht="18" customHeight="1">
      <c r="A43" s="84"/>
      <c r="B43" s="123"/>
      <c r="C43" s="123"/>
      <c r="D43" s="122"/>
      <c r="E43" s="111"/>
      <c r="F43" s="116"/>
      <c r="G43" s="117"/>
      <c r="H43" s="124"/>
      <c r="I43" s="124"/>
      <c r="J43" s="120"/>
      <c r="K43" s="111"/>
      <c r="L43" s="116"/>
      <c r="M43" s="84"/>
    </row>
    <row r="44" spans="1:13" ht="18" customHeight="1">
      <c r="A44" s="84"/>
      <c r="B44" s="162"/>
      <c r="C44" s="163"/>
      <c r="D44" s="115"/>
      <c r="E44" s="111" t="str">
        <f>IF(ISBLANK($B44), "", SUMIF(#REF!,$B44,'Log 1'!$C:$C))</f>
        <v/>
      </c>
      <c r="F44" s="116" t="str">
        <f>IF(ISBLANK($B44), "", D44-E44)</f>
        <v/>
      </c>
      <c r="G44" s="117"/>
      <c r="H44" s="189"/>
      <c r="I44" s="163"/>
      <c r="J44" s="120"/>
      <c r="K44" s="111" t="str">
        <f>IF(ISBLANK($H44), "", SUMIF(#REF!,$H44,'Log 1'!$D:$D))</f>
        <v/>
      </c>
      <c r="L44" s="116" t="str">
        <f>IF(ISBLANK($H44), "", K44-J44)</f>
        <v/>
      </c>
      <c r="M44" s="84"/>
    </row>
  </sheetData>
  <mergeCells count="54"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B41:C41"/>
    <mergeCell ref="H30:I30"/>
    <mergeCell ref="B24:C24"/>
    <mergeCell ref="B27:C27"/>
    <mergeCell ref="H27:I27"/>
    <mergeCell ref="B28:C28"/>
    <mergeCell ref="H28:I28"/>
    <mergeCell ref="B29:C29"/>
    <mergeCell ref="B30:C30"/>
    <mergeCell ref="D22:F22"/>
    <mergeCell ref="J22:L22"/>
    <mergeCell ref="D23:F23"/>
    <mergeCell ref="J23:L23"/>
    <mergeCell ref="H29:I29"/>
    <mergeCell ref="I16:K16"/>
    <mergeCell ref="I17:K17"/>
    <mergeCell ref="B20:F20"/>
    <mergeCell ref="D21:F21"/>
    <mergeCell ref="J21:L21"/>
    <mergeCell ref="J8:K8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  <mergeCell ref="B44:C44"/>
    <mergeCell ref="B34:C34"/>
    <mergeCell ref="B35:C35"/>
    <mergeCell ref="B36:C36"/>
    <mergeCell ref="B37:C37"/>
    <mergeCell ref="B38:C38"/>
    <mergeCell ref="B39:C39"/>
    <mergeCell ref="B40:C40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F26:F44 M26:M33 L34:L44">
    <cfRule type="cellIs" dxfId="1" priority="4" operator="lessThan">
      <formula>0</formula>
    </cfRule>
  </conditionalFormatting>
  <conditionalFormatting sqref="F27:F44 M27:M33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Personal Account Log</vt:lpstr>
      <vt:lpstr>Log 1</vt:lpstr>
      <vt:lpstr>Log 2</vt:lpstr>
      <vt:lpstr>Log 3</vt:lpstr>
      <vt:lpstr>Log 4</vt:lpstr>
      <vt:lpstr>Log 5</vt:lpstr>
      <vt:lpstr>Log 6</vt:lpstr>
      <vt:lpstr>Log 7</vt:lpstr>
      <vt:lpstr>Log 8</vt:lpstr>
      <vt:lpstr>Log 9</vt:lpstr>
      <vt:lpstr>Log 10</vt:lpstr>
      <vt:lpstr>Log 11</vt:lpstr>
      <vt:lpstr>Log 12</vt:lpstr>
      <vt:lpstr>Summary</vt:lpstr>
      <vt:lpstr>StartingBalance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2025-02-01T20:46:58Z</dcterms:created>
  <dcterms:modified xsi:type="dcterms:W3CDTF">2025-02-07T07:55:09Z</dcterms:modified>
</cp:coreProperties>
</file>